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ия\Desktop\стратегическое планирование\документы\"/>
    </mc:Choice>
  </mc:AlternateContent>
  <bookViews>
    <workbookView xWindow="0" yWindow="0" windowWidth="19200" windowHeight="112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I57" i="1"/>
  <c r="H57" i="1"/>
  <c r="G57" i="1"/>
  <c r="F57" i="1"/>
  <c r="E48" i="1"/>
  <c r="H38" i="1"/>
  <c r="G38" i="1"/>
  <c r="F38" i="1"/>
  <c r="F8" i="1" s="1"/>
  <c r="I38" i="1"/>
  <c r="G39" i="1"/>
  <c r="G9" i="1" s="1"/>
  <c r="F39" i="1"/>
  <c r="I39" i="1"/>
  <c r="I9" i="1" s="1"/>
  <c r="F9" i="1"/>
  <c r="H109" i="1"/>
  <c r="G109" i="1"/>
  <c r="H127" i="1"/>
  <c r="G127" i="1"/>
  <c r="E119" i="1"/>
  <c r="E127" i="1" s="1"/>
  <c r="E59" i="1"/>
  <c r="E49" i="1"/>
  <c r="E39" i="1" s="1"/>
  <c r="E69" i="1"/>
  <c r="E68" i="1"/>
  <c r="E98" i="1"/>
  <c r="H88" i="1"/>
  <c r="H89" i="1"/>
  <c r="H9" i="1" s="1"/>
  <c r="G88" i="1"/>
  <c r="E88" i="1" s="1"/>
  <c r="G89" i="1"/>
  <c r="E89" i="1" s="1"/>
  <c r="I107" i="1"/>
  <c r="H107" i="1"/>
  <c r="G107" i="1"/>
  <c r="F107" i="1"/>
  <c r="H8" i="1" l="1"/>
  <c r="I8" i="1"/>
  <c r="E38" i="1"/>
  <c r="E8" i="1" s="1"/>
  <c r="E109" i="1"/>
  <c r="E9" i="1" s="1"/>
  <c r="G8" i="1"/>
  <c r="E99" i="1" l="1"/>
  <c r="I127" i="1"/>
  <c r="G111" i="1"/>
  <c r="E126" i="1"/>
  <c r="E125" i="1"/>
  <c r="E124" i="1"/>
  <c r="E123" i="1"/>
  <c r="E122" i="1"/>
  <c r="E121" i="1"/>
  <c r="E120" i="1"/>
  <c r="I117" i="1"/>
  <c r="E116" i="1"/>
  <c r="E115" i="1"/>
  <c r="E114" i="1"/>
  <c r="E113" i="1"/>
  <c r="H112" i="1"/>
  <c r="E112" i="1" s="1"/>
  <c r="H111" i="1"/>
  <c r="H110" i="1"/>
  <c r="G110" i="1"/>
  <c r="E110" i="1"/>
  <c r="E50" i="1"/>
  <c r="E111" i="1" l="1"/>
  <c r="G117" i="1"/>
  <c r="H117" i="1"/>
  <c r="H26" i="1"/>
  <c r="H77" i="1"/>
  <c r="I77" i="1"/>
  <c r="H40" i="1"/>
  <c r="E26" i="1"/>
  <c r="H20" i="1"/>
  <c r="E20" i="1" s="1"/>
  <c r="H42" i="1"/>
  <c r="I43" i="1"/>
  <c r="I42" i="1"/>
  <c r="I41" i="1"/>
  <c r="I11" i="1" s="1"/>
  <c r="I40" i="1"/>
  <c r="I13" i="1"/>
  <c r="H96" i="1"/>
  <c r="E62" i="1"/>
  <c r="I10" i="1" l="1"/>
  <c r="E117" i="1"/>
  <c r="E140" i="1"/>
  <c r="I157" i="1" l="1"/>
  <c r="F152" i="1"/>
  <c r="F151" i="1"/>
  <c r="F157" i="1" s="1"/>
  <c r="E156" i="1"/>
  <c r="E155" i="1"/>
  <c r="E154" i="1"/>
  <c r="E153" i="1"/>
  <c r="H152" i="1"/>
  <c r="H151" i="1"/>
  <c r="G151" i="1"/>
  <c r="H150" i="1"/>
  <c r="H157" i="1" s="1"/>
  <c r="G150" i="1"/>
  <c r="G157" i="1" l="1"/>
  <c r="I46" i="1"/>
  <c r="I16" i="1" s="1"/>
  <c r="H46" i="1"/>
  <c r="H16" i="1" s="1"/>
  <c r="G46" i="1"/>
  <c r="G16" i="1" s="1"/>
  <c r="I45" i="1"/>
  <c r="I15" i="1" s="1"/>
  <c r="H45" i="1"/>
  <c r="G45" i="1"/>
  <c r="G15" i="1" s="1"/>
  <c r="I44" i="1"/>
  <c r="I47" i="1" s="1"/>
  <c r="H44" i="1"/>
  <c r="G44" i="1"/>
  <c r="G14" i="1" s="1"/>
  <c r="H43" i="1"/>
  <c r="G43" i="1"/>
  <c r="G13" i="1" s="1"/>
  <c r="G42" i="1"/>
  <c r="H41" i="1"/>
  <c r="G41" i="1"/>
  <c r="G40" i="1"/>
  <c r="F46" i="1"/>
  <c r="F45" i="1"/>
  <c r="F44" i="1"/>
  <c r="F43" i="1"/>
  <c r="F42" i="1"/>
  <c r="F41" i="1"/>
  <c r="F40" i="1"/>
  <c r="F47" i="1" s="1"/>
  <c r="G92" i="1"/>
  <c r="G91" i="1"/>
  <c r="G90" i="1"/>
  <c r="H92" i="1"/>
  <c r="H91" i="1"/>
  <c r="H90" i="1"/>
  <c r="H37" i="1"/>
  <c r="H27" i="1" s="1"/>
  <c r="H25" i="1"/>
  <c r="H24" i="1"/>
  <c r="H23" i="1"/>
  <c r="H22" i="1"/>
  <c r="H21" i="1"/>
  <c r="G47" i="1" l="1"/>
  <c r="E90" i="1"/>
  <c r="G97" i="1"/>
  <c r="H47" i="1"/>
  <c r="E47" i="1" s="1"/>
  <c r="H97" i="1"/>
  <c r="E92" i="1"/>
  <c r="E41" i="1"/>
  <c r="F11" i="1"/>
  <c r="E43" i="1"/>
  <c r="F13" i="1"/>
  <c r="E45" i="1"/>
  <c r="F15" i="1"/>
  <c r="I14" i="1"/>
  <c r="F12" i="1"/>
  <c r="E42" i="1"/>
  <c r="E44" i="1"/>
  <c r="F14" i="1"/>
  <c r="F16" i="1"/>
  <c r="E16" i="1" s="1"/>
  <c r="E46" i="1"/>
  <c r="G12" i="1"/>
  <c r="E40" i="1"/>
  <c r="F10" i="1"/>
  <c r="E21" i="1"/>
  <c r="E23" i="1"/>
  <c r="H13" i="1"/>
  <c r="E25" i="1"/>
  <c r="H15" i="1"/>
  <c r="E15" i="1" s="1"/>
  <c r="E22" i="1"/>
  <c r="E24" i="1"/>
  <c r="H14" i="1"/>
  <c r="I167" i="1"/>
  <c r="H167" i="1"/>
  <c r="G167" i="1"/>
  <c r="E166" i="1"/>
  <c r="E165" i="1"/>
  <c r="E164" i="1"/>
  <c r="E163" i="1"/>
  <c r="E162" i="1"/>
  <c r="E152" i="1" s="1"/>
  <c r="E161" i="1"/>
  <c r="E151" i="1" s="1"/>
  <c r="E160" i="1"/>
  <c r="E150" i="1" s="1"/>
  <c r="E102" i="1"/>
  <c r="E30" i="1"/>
  <c r="E31" i="1"/>
  <c r="E32" i="1"/>
  <c r="E33" i="1"/>
  <c r="E34" i="1"/>
  <c r="F17" i="1" l="1"/>
  <c r="E157" i="1"/>
  <c r="E13" i="1"/>
  <c r="E14" i="1"/>
  <c r="E167" i="1"/>
  <c r="I87" i="1" l="1"/>
  <c r="H87" i="1"/>
  <c r="G87" i="1"/>
  <c r="E86" i="1"/>
  <c r="E85" i="1"/>
  <c r="E84" i="1"/>
  <c r="E83" i="1"/>
  <c r="E82" i="1"/>
  <c r="E81" i="1"/>
  <c r="E80" i="1"/>
  <c r="E136" i="1"/>
  <c r="E135" i="1"/>
  <c r="E134" i="1"/>
  <c r="E133" i="1"/>
  <c r="H132" i="1"/>
  <c r="H131" i="1"/>
  <c r="H11" i="1" s="1"/>
  <c r="G131" i="1"/>
  <c r="G11" i="1" s="1"/>
  <c r="H130" i="1"/>
  <c r="H10" i="1" s="1"/>
  <c r="G130" i="1"/>
  <c r="G10" i="1" s="1"/>
  <c r="G17" i="1" s="1"/>
  <c r="E146" i="1"/>
  <c r="E145" i="1"/>
  <c r="E144" i="1"/>
  <c r="E143" i="1"/>
  <c r="E142" i="1"/>
  <c r="E141" i="1"/>
  <c r="E130" i="1"/>
  <c r="E11" i="1" l="1"/>
  <c r="E10" i="1"/>
  <c r="E132" i="1"/>
  <c r="H12" i="1"/>
  <c r="H17" i="1" s="1"/>
  <c r="E87" i="1"/>
  <c r="G137" i="1"/>
  <c r="E101" i="1"/>
  <c r="E100" i="1"/>
  <c r="I97" i="1"/>
  <c r="E97" i="1" s="1"/>
  <c r="E91" i="1"/>
  <c r="E107" i="1" l="1"/>
  <c r="I137" i="1"/>
  <c r="H137" i="1"/>
  <c r="E131" i="1"/>
  <c r="I147" i="1"/>
  <c r="H147" i="1"/>
  <c r="G147" i="1"/>
  <c r="I12" i="1"/>
  <c r="I17" i="1" s="1"/>
  <c r="E66" i="1"/>
  <c r="G77" i="1"/>
  <c r="E76" i="1"/>
  <c r="E75" i="1"/>
  <c r="E74" i="1"/>
  <c r="E73" i="1"/>
  <c r="E72" i="1"/>
  <c r="E71" i="1"/>
  <c r="E70" i="1"/>
  <c r="I67" i="1"/>
  <c r="H67" i="1"/>
  <c r="G67" i="1"/>
  <c r="E65" i="1"/>
  <c r="E64" i="1"/>
  <c r="E63" i="1"/>
  <c r="E61" i="1"/>
  <c r="E60" i="1"/>
  <c r="E56" i="1"/>
  <c r="E55" i="1"/>
  <c r="E54" i="1"/>
  <c r="E53" i="1"/>
  <c r="E52" i="1"/>
  <c r="E51" i="1"/>
  <c r="G27" i="1"/>
  <c r="E27" i="1" s="1"/>
  <c r="E35" i="1"/>
  <c r="G37" i="1"/>
  <c r="E57" i="1" l="1"/>
  <c r="E12" i="1"/>
  <c r="E17" i="1" s="1"/>
  <c r="E67" i="1"/>
  <c r="E77" i="1"/>
  <c r="E137" i="1"/>
  <c r="E36" i="1"/>
  <c r="E147" i="1"/>
  <c r="E37" i="1"/>
</calcChain>
</file>

<file path=xl/sharedStrings.xml><?xml version="1.0" encoding="utf-8"?>
<sst xmlns="http://schemas.openxmlformats.org/spreadsheetml/2006/main" count="94" uniqueCount="55">
  <si>
    <t>Наименование мероприятий и инвестпроектов</t>
  </si>
  <si>
    <t xml:space="preserve">Наименование МЦП, ГОСПРОГРАММЫ, (ФЦП) и  других механизмов, через которые планируется финансирование мероприятия </t>
  </si>
  <si>
    <t>Срок реализации</t>
  </si>
  <si>
    <t>Объем финансирования, млн. руб.:</t>
  </si>
  <si>
    <t>Мощность</t>
  </si>
  <si>
    <t>(в соответ-ствующих единицах)</t>
  </si>
  <si>
    <t xml:space="preserve">Экономический эффект (прибыль, </t>
  </si>
  <si>
    <t>млн. руб.)</t>
  </si>
  <si>
    <t>Создаваемые рабочие места, ед.</t>
  </si>
  <si>
    <t>Ответственный исполнитель</t>
  </si>
  <si>
    <t>Всего</t>
  </si>
  <si>
    <t xml:space="preserve">в том числе по источникам: </t>
  </si>
  <si>
    <t>ФБ</t>
  </si>
  <si>
    <t>ОБ</t>
  </si>
  <si>
    <t>МБ</t>
  </si>
  <si>
    <t>внебюджетные</t>
  </si>
  <si>
    <t>средства</t>
  </si>
  <si>
    <t>ИТОГО ПО СТРАТЕГИИ</t>
  </si>
  <si>
    <t>Итого</t>
  </si>
  <si>
    <t>ИТОГО ПО РАЗДЕЛУ</t>
  </si>
  <si>
    <t>№ п/п</t>
  </si>
  <si>
    <t>ПЛАН МЕРОПРИЯТИЙ ПО РЕАЛИЗАЦИИ СТРАТЕГИИ СОЦИАЛЬНО-ЭКОНОМИЧЕСКОГО РАЗВИТИЯ ЗВЁЗДНИНСКОГО ГОРОДСКОГО  ПОСЕЛЕНИЯ</t>
  </si>
  <si>
    <t>Ремонт автомобильных дорог</t>
  </si>
  <si>
    <t>Мероприятия по подготовке к отопительному сезону объектов коммунальной инфрструктуры</t>
  </si>
  <si>
    <t>1.</t>
  </si>
  <si>
    <t>Полная модернизация канализационных очистных сооружений р.п. Звёздный</t>
  </si>
  <si>
    <t>2.</t>
  </si>
  <si>
    <t>3.</t>
  </si>
  <si>
    <t>1.1.</t>
  </si>
  <si>
    <t>2.1.</t>
  </si>
  <si>
    <t>2.2.</t>
  </si>
  <si>
    <t>2.3.</t>
  </si>
  <si>
    <t>2.4.</t>
  </si>
  <si>
    <t>Благоустройство р.п. Звёздный</t>
  </si>
  <si>
    <t>Государственная программа«Экономическое развитие и инновационная экономика» на 2015-2020 годы (Проект "Народные инициативы")</t>
  </si>
  <si>
    <t>Администрация Звёзднинского городского поселения</t>
  </si>
  <si>
    <t>Администрация Звёзднинского городского поселения совместно с ООО "Усть-Кутские тепловые сети и котельные"</t>
  </si>
  <si>
    <t>3.1.</t>
  </si>
  <si>
    <t>Реконструкция водопроводных сооружений и замена водопроводных сетей в р.п. Звёздный</t>
  </si>
  <si>
    <t>Приобретение минипогрузчика для котельной</t>
  </si>
  <si>
    <t xml:space="preserve"> ООО "Усть-Кутские тепловые сети и котельные"</t>
  </si>
  <si>
    <t>Государственная программа "Переселение граждан из жилых помещений, расположенных в зоне БАМа, признанных непригодными для проживания, и (или жилых помещений с высоким уровнем износа (более 70%) на территории Иркутской области"</t>
  </si>
  <si>
    <t>Муниципальная программа "Развитие автомобильных дорог общего пользования Звёзднинского муниципального образования до 2030 г."</t>
  </si>
  <si>
    <t>Переселение граждан с ветхого жилья</t>
  </si>
  <si>
    <t>2029-2036</t>
  </si>
  <si>
    <t>Развитие домов культуры Иркутской области</t>
  </si>
  <si>
    <t>Государственная программа Иркутской области "Развитие культуры" на 2019-2024 годы</t>
  </si>
  <si>
    <t>Муниципальная программа"Комплексное развитие систем коммунальной инфраструктуры Звёзднинского муниципального образования", государственная программа «Развитие жилищно-коммунального хозяйства Иркутской области» на 2022-2025 годы»</t>
  </si>
  <si>
    <t xml:space="preserve">Проектирование и строительство площадок временного накопления отходов </t>
  </si>
  <si>
    <t>Государственная программа «Охрана окружающей среды»</t>
  </si>
  <si>
    <t>5.</t>
  </si>
  <si>
    <t>5.1.</t>
  </si>
  <si>
    <t>6.</t>
  </si>
  <si>
    <t>6.1.</t>
  </si>
  <si>
    <t>Приложение № 2 к Стратегии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</si>
</sst>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/>
    <xf numFmtId="165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vertical="center" wrapText="1"/>
    </xf>
    <xf numFmtId="49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16" fontId="1" fillId="0" borderId="4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7FB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view="pageBreakPreview" zoomScaleNormal="100" zoomScaleSheetLayoutView="100" workbookViewId="0">
      <selection activeCell="P4" sqref="P4"/>
    </sheetView>
  </sheetViews>
  <sheetFormatPr defaultRowHeight="15" x14ac:dyDescent="0.25"/>
  <cols>
    <col min="1" max="1" width="7.85546875" style="12" customWidth="1"/>
    <col min="2" max="2" width="17" style="12" customWidth="1"/>
    <col min="3" max="3" width="27.7109375" style="12" customWidth="1"/>
    <col min="4" max="4" width="16.7109375" style="12" customWidth="1"/>
    <col min="5" max="5" width="10.85546875" style="12" customWidth="1"/>
    <col min="6" max="6" width="11.5703125" style="12" customWidth="1"/>
    <col min="7" max="7" width="10.42578125" style="12" bestFit="1" customWidth="1"/>
    <col min="8" max="9" width="9.140625" style="12"/>
    <col min="10" max="10" width="12.85546875" style="12" customWidth="1"/>
    <col min="11" max="11" width="12" style="12" customWidth="1"/>
    <col min="12" max="12" width="10.5703125" style="12" customWidth="1"/>
    <col min="13" max="13" width="23.5703125" style="12" customWidth="1"/>
  </cols>
  <sheetData>
    <row r="1" spans="1:13" x14ac:dyDescent="0.25">
      <c r="A1" s="51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5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8.25" customHeight="1" thickBot="1" x14ac:dyDescent="0.3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05" customHeight="1" thickBot="1" x14ac:dyDescent="0.3">
      <c r="A4" s="1" t="s">
        <v>20</v>
      </c>
      <c r="B4" s="52" t="s">
        <v>0</v>
      </c>
      <c r="C4" s="52" t="s">
        <v>1</v>
      </c>
      <c r="D4" s="52" t="s">
        <v>2</v>
      </c>
      <c r="E4" s="55" t="s">
        <v>3</v>
      </c>
      <c r="F4" s="56"/>
      <c r="G4" s="56"/>
      <c r="H4" s="56"/>
      <c r="I4" s="57"/>
      <c r="J4" s="3" t="s">
        <v>4</v>
      </c>
      <c r="K4" s="3" t="s">
        <v>6</v>
      </c>
      <c r="L4" s="52" t="s">
        <v>8</v>
      </c>
      <c r="M4" s="52" t="s">
        <v>9</v>
      </c>
    </row>
    <row r="5" spans="1:13" ht="39" thickBot="1" x14ac:dyDescent="0.3">
      <c r="A5" s="2"/>
      <c r="B5" s="53"/>
      <c r="C5" s="53"/>
      <c r="D5" s="53"/>
      <c r="E5" s="52" t="s">
        <v>10</v>
      </c>
      <c r="F5" s="55" t="s">
        <v>11</v>
      </c>
      <c r="G5" s="56"/>
      <c r="H5" s="56"/>
      <c r="I5" s="57"/>
      <c r="J5" s="4" t="s">
        <v>5</v>
      </c>
      <c r="K5" s="4" t="s">
        <v>7</v>
      </c>
      <c r="L5" s="53"/>
      <c r="M5" s="53"/>
    </row>
    <row r="6" spans="1:13" ht="23.25" customHeight="1" x14ac:dyDescent="0.25">
      <c r="A6" s="6"/>
      <c r="B6" s="53"/>
      <c r="C6" s="53"/>
      <c r="D6" s="53"/>
      <c r="E6" s="53"/>
      <c r="F6" s="52" t="s">
        <v>12</v>
      </c>
      <c r="G6" s="52" t="s">
        <v>13</v>
      </c>
      <c r="H6" s="52" t="s">
        <v>14</v>
      </c>
      <c r="I6" s="4" t="s">
        <v>15</v>
      </c>
      <c r="J6" s="7"/>
      <c r="K6" s="7"/>
      <c r="L6" s="53"/>
      <c r="M6" s="53"/>
    </row>
    <row r="7" spans="1:13" ht="20.25" customHeight="1" thickBot="1" x14ac:dyDescent="0.3">
      <c r="A7" s="8"/>
      <c r="B7" s="54"/>
      <c r="C7" s="54"/>
      <c r="D7" s="54"/>
      <c r="E7" s="54"/>
      <c r="F7" s="54"/>
      <c r="G7" s="54"/>
      <c r="H7" s="54"/>
      <c r="I7" s="5" t="s">
        <v>16</v>
      </c>
      <c r="J7" s="9"/>
      <c r="K7" s="9"/>
      <c r="L7" s="54"/>
      <c r="M7" s="54"/>
    </row>
    <row r="8" spans="1:13" ht="20.25" customHeight="1" thickBot="1" x14ac:dyDescent="0.3">
      <c r="A8" s="38"/>
      <c r="B8" s="63" t="s">
        <v>17</v>
      </c>
      <c r="C8" s="60"/>
      <c r="D8" s="41">
        <v>2021</v>
      </c>
      <c r="E8" s="50">
        <f t="shared" ref="E8:H8" si="0">E18+E38+E88+E108+E128+E148</f>
        <v>3.794</v>
      </c>
      <c r="F8" s="50">
        <f t="shared" si="0"/>
        <v>0</v>
      </c>
      <c r="G8" s="50">
        <f t="shared" si="0"/>
        <v>0.2</v>
      </c>
      <c r="H8" s="50">
        <f t="shared" si="0"/>
        <v>3.5939999999999999</v>
      </c>
      <c r="I8" s="50">
        <f>I18+I38+I88+I108+I128+I148</f>
        <v>0</v>
      </c>
      <c r="J8" s="40"/>
      <c r="K8" s="40"/>
      <c r="L8" s="39"/>
      <c r="M8" s="39"/>
    </row>
    <row r="9" spans="1:13" ht="20.25" customHeight="1" thickBot="1" x14ac:dyDescent="0.3">
      <c r="A9" s="38"/>
      <c r="B9" s="64"/>
      <c r="C9" s="61"/>
      <c r="D9" s="41">
        <v>2022</v>
      </c>
      <c r="E9" s="50">
        <f t="shared" ref="E9:H9" si="1">E19+E39+E89+E109+E129+E149</f>
        <v>9.6917000000000009</v>
      </c>
      <c r="F9" s="50">
        <f t="shared" si="1"/>
        <v>0</v>
      </c>
      <c r="G9" s="50">
        <f t="shared" si="1"/>
        <v>1.609</v>
      </c>
      <c r="H9" s="50">
        <f t="shared" si="1"/>
        <v>8.0826999999999991</v>
      </c>
      <c r="I9" s="50">
        <f>I19+I39+I89+I109+I129+I149</f>
        <v>0</v>
      </c>
      <c r="J9" s="40"/>
      <c r="K9" s="40"/>
      <c r="L9" s="39"/>
      <c r="M9" s="39"/>
    </row>
    <row r="10" spans="1:13" ht="15.75" customHeight="1" thickBot="1" x14ac:dyDescent="0.3">
      <c r="A10" s="43"/>
      <c r="B10" s="64"/>
      <c r="C10" s="61"/>
      <c r="D10" s="41">
        <v>2023</v>
      </c>
      <c r="E10" s="50">
        <f>SUM(F10:I10)</f>
        <v>11.4847</v>
      </c>
      <c r="F10" s="50">
        <f>F20+F40+F130+F90+F150</f>
        <v>0</v>
      </c>
      <c r="G10" s="50">
        <f>G20+G40+G130+G90+G150</f>
        <v>1.65</v>
      </c>
      <c r="H10" s="50">
        <f>H20+H40+H130+H90+H150</f>
        <v>9.8346999999999998</v>
      </c>
      <c r="I10" s="50">
        <f>I20+I40+I130+I90+I150</f>
        <v>0</v>
      </c>
      <c r="J10" s="41"/>
      <c r="K10" s="41"/>
      <c r="L10" s="41"/>
      <c r="M10" s="41"/>
    </row>
    <row r="11" spans="1:13" ht="15.75" thickBot="1" x14ac:dyDescent="0.3">
      <c r="A11" s="44"/>
      <c r="B11" s="64"/>
      <c r="C11" s="61"/>
      <c r="D11" s="41">
        <v>2024</v>
      </c>
      <c r="E11" s="50">
        <f>SUM(F11:I11)</f>
        <v>83.651999999999987</v>
      </c>
      <c r="F11" s="50">
        <f>F21+F41+F91+F131+F151</f>
        <v>70.152000000000001</v>
      </c>
      <c r="G11" s="50">
        <f>G21+G41+G91+G131+G151</f>
        <v>4.5080000000000009</v>
      </c>
      <c r="H11" s="50">
        <f>H21+H41+H91+H131+H151</f>
        <v>1.9390000000000001</v>
      </c>
      <c r="I11" s="50">
        <f>I21+I41+I91+I131+I151</f>
        <v>7.0529999999999999</v>
      </c>
      <c r="J11" s="42"/>
      <c r="K11" s="42"/>
      <c r="L11" s="42"/>
      <c r="M11" s="41"/>
    </row>
    <row r="12" spans="1:13" ht="15.75" thickBot="1" x14ac:dyDescent="0.3">
      <c r="A12" s="44"/>
      <c r="B12" s="64"/>
      <c r="C12" s="61"/>
      <c r="D12" s="41">
        <v>2025</v>
      </c>
      <c r="E12" s="50">
        <f>SUM(F12:I12)</f>
        <v>175.62299999999999</v>
      </c>
      <c r="F12" s="50">
        <f>F22+F42+F132+F152+F92</f>
        <v>163.68799999999999</v>
      </c>
      <c r="G12" s="50">
        <f>G22+G42+G132+G92</f>
        <v>5.25</v>
      </c>
      <c r="H12" s="50">
        <f>H22+H42+H132+H92</f>
        <v>2.0350000000000001</v>
      </c>
      <c r="I12" s="50">
        <f>I22+I42+I132</f>
        <v>4.6500000000000004</v>
      </c>
      <c r="J12" s="42"/>
      <c r="K12" s="42"/>
      <c r="L12" s="42"/>
      <c r="M12" s="41"/>
    </row>
    <row r="13" spans="1:13" ht="15.75" thickBot="1" x14ac:dyDescent="0.3">
      <c r="A13" s="44"/>
      <c r="B13" s="64"/>
      <c r="C13" s="61"/>
      <c r="D13" s="41">
        <v>2026</v>
      </c>
      <c r="E13" s="50">
        <f t="shared" ref="E13:E16" si="2">SUM(F13:I13)</f>
        <v>12.527000000000001</v>
      </c>
      <c r="F13" s="50">
        <f>F23+F43+F133+F153+F93</f>
        <v>0</v>
      </c>
      <c r="G13" s="50">
        <f t="shared" ref="G13:I14" si="3">G23+G43+G133+G153</f>
        <v>5.35</v>
      </c>
      <c r="H13" s="50">
        <f t="shared" si="3"/>
        <v>2.0270000000000001</v>
      </c>
      <c r="I13" s="50">
        <f t="shared" si="3"/>
        <v>5.15</v>
      </c>
      <c r="J13" s="42"/>
      <c r="K13" s="42"/>
      <c r="L13" s="42"/>
      <c r="M13" s="41"/>
    </row>
    <row r="14" spans="1:13" ht="15.75" thickBot="1" x14ac:dyDescent="0.3">
      <c r="A14" s="44"/>
      <c r="B14" s="64"/>
      <c r="C14" s="61"/>
      <c r="D14" s="41">
        <v>2027</v>
      </c>
      <c r="E14" s="50">
        <f t="shared" si="2"/>
        <v>1.6120000000000001</v>
      </c>
      <c r="F14" s="50">
        <f>F24+F44+F134+F154</f>
        <v>0</v>
      </c>
      <c r="G14" s="50">
        <f t="shared" si="3"/>
        <v>0</v>
      </c>
      <c r="H14" s="50">
        <f t="shared" si="3"/>
        <v>1.6120000000000001</v>
      </c>
      <c r="I14" s="50">
        <f t="shared" si="3"/>
        <v>0</v>
      </c>
      <c r="J14" s="42"/>
      <c r="K14" s="42"/>
      <c r="L14" s="42"/>
      <c r="M14" s="41"/>
    </row>
    <row r="15" spans="1:13" ht="15.75" thickBot="1" x14ac:dyDescent="0.3">
      <c r="A15" s="44"/>
      <c r="B15" s="64"/>
      <c r="C15" s="61"/>
      <c r="D15" s="41">
        <v>2028</v>
      </c>
      <c r="E15" s="50">
        <f t="shared" si="2"/>
        <v>1.6120000000000001</v>
      </c>
      <c r="F15" s="50">
        <f>F25+F45+F135+F95+F155</f>
        <v>0</v>
      </c>
      <c r="G15" s="50">
        <f>G25+G45+G135+G95+G155</f>
        <v>0</v>
      </c>
      <c r="H15" s="50">
        <f>H25+H45+H135+H95+H155</f>
        <v>1.6120000000000001</v>
      </c>
      <c r="I15" s="50">
        <f>I25+I45+I135+I95+I155</f>
        <v>0</v>
      </c>
      <c r="J15" s="42"/>
      <c r="K15" s="42"/>
      <c r="L15" s="42"/>
      <c r="M15" s="41"/>
    </row>
    <row r="16" spans="1:13" ht="15.75" thickBot="1" x14ac:dyDescent="0.3">
      <c r="A16" s="44"/>
      <c r="B16" s="64"/>
      <c r="C16" s="61"/>
      <c r="D16" s="41" t="s">
        <v>44</v>
      </c>
      <c r="E16" s="50">
        <f t="shared" si="2"/>
        <v>12.896000000000001</v>
      </c>
      <c r="F16" s="50">
        <f>F26+F46+F56+F136+F96+F156</f>
        <v>0</v>
      </c>
      <c r="G16" s="50">
        <f>G26+G46+G56+G136+G96+G156</f>
        <v>0</v>
      </c>
      <c r="H16" s="50">
        <f>H26+H46+H56+H136+H96+H156</f>
        <v>12.896000000000001</v>
      </c>
      <c r="I16" s="50">
        <f>I26+I46+I56+I136+I96+I156</f>
        <v>0</v>
      </c>
      <c r="J16" s="42"/>
      <c r="K16" s="42"/>
      <c r="L16" s="42"/>
      <c r="M16" s="41"/>
    </row>
    <row r="17" spans="1:13" ht="15.75" thickBot="1" x14ac:dyDescent="0.3">
      <c r="A17" s="45"/>
      <c r="B17" s="65"/>
      <c r="C17" s="62"/>
      <c r="D17" s="41" t="s">
        <v>18</v>
      </c>
      <c r="E17" s="50">
        <f>SUM(E8:E16)</f>
        <v>312.89240000000001</v>
      </c>
      <c r="F17" s="50">
        <f t="shared" ref="F17:I17" si="4">SUM(F8:F16)</f>
        <v>233.83999999999997</v>
      </c>
      <c r="G17" s="50">
        <f t="shared" si="4"/>
        <v>18.567</v>
      </c>
      <c r="H17" s="50">
        <f t="shared" si="4"/>
        <v>43.632400000000004</v>
      </c>
      <c r="I17" s="50">
        <f t="shared" si="4"/>
        <v>16.853000000000002</v>
      </c>
      <c r="J17" s="42"/>
      <c r="K17" s="42"/>
      <c r="L17" s="42"/>
      <c r="M17" s="41"/>
    </row>
    <row r="18" spans="1:13" ht="26.25" customHeight="1" thickBot="1" x14ac:dyDescent="0.3">
      <c r="A18" s="78" t="s">
        <v>24</v>
      </c>
      <c r="B18" s="75" t="s">
        <v>19</v>
      </c>
      <c r="C18" s="72"/>
      <c r="D18" s="32">
        <v>2021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5"/>
      <c r="K18" s="35"/>
      <c r="L18" s="35"/>
      <c r="M18" s="81" t="s">
        <v>35</v>
      </c>
    </row>
    <row r="19" spans="1:13" ht="15.75" thickBot="1" x14ac:dyDescent="0.3">
      <c r="A19" s="79"/>
      <c r="B19" s="76"/>
      <c r="C19" s="73"/>
      <c r="D19" s="32">
        <v>2022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5"/>
      <c r="K19" s="35"/>
      <c r="L19" s="35"/>
      <c r="M19" s="82"/>
    </row>
    <row r="20" spans="1:13" ht="15.75" customHeight="1" thickBot="1" x14ac:dyDescent="0.3">
      <c r="A20" s="79"/>
      <c r="B20" s="76"/>
      <c r="C20" s="73"/>
      <c r="D20" s="32">
        <v>2023</v>
      </c>
      <c r="E20" s="36">
        <f t="shared" ref="E20:E30" si="5">F20+G20+H20+I20</f>
        <v>6.3369999999999997</v>
      </c>
      <c r="F20" s="36">
        <v>0</v>
      </c>
      <c r="G20" s="36">
        <v>0</v>
      </c>
      <c r="H20" s="36">
        <f>H30</f>
        <v>6.3369999999999997</v>
      </c>
      <c r="I20" s="36">
        <v>0</v>
      </c>
      <c r="J20" s="32"/>
      <c r="K20" s="32"/>
      <c r="L20" s="32"/>
      <c r="M20" s="82"/>
    </row>
    <row r="21" spans="1:13" ht="15.75" thickBot="1" x14ac:dyDescent="0.3">
      <c r="A21" s="79"/>
      <c r="B21" s="76"/>
      <c r="C21" s="73"/>
      <c r="D21" s="32">
        <v>2024</v>
      </c>
      <c r="E21" s="36">
        <f t="shared" si="5"/>
        <v>1.5269999999999999</v>
      </c>
      <c r="F21" s="36">
        <v>0</v>
      </c>
      <c r="G21" s="36">
        <v>0</v>
      </c>
      <c r="H21" s="36">
        <f t="shared" ref="H21:H25" si="6">H31</f>
        <v>1.5269999999999999</v>
      </c>
      <c r="I21" s="36">
        <v>0</v>
      </c>
      <c r="J21" s="35"/>
      <c r="K21" s="35"/>
      <c r="L21" s="35"/>
      <c r="M21" s="82"/>
    </row>
    <row r="22" spans="1:13" ht="15.75" thickBot="1" x14ac:dyDescent="0.3">
      <c r="A22" s="79"/>
      <c r="B22" s="76"/>
      <c r="C22" s="73"/>
      <c r="D22" s="32">
        <v>2025</v>
      </c>
      <c r="E22" s="36">
        <f t="shared" si="5"/>
        <v>1.6120000000000001</v>
      </c>
      <c r="F22" s="36">
        <v>0</v>
      </c>
      <c r="G22" s="36">
        <v>0</v>
      </c>
      <c r="H22" s="36">
        <f t="shared" si="6"/>
        <v>1.6120000000000001</v>
      </c>
      <c r="I22" s="36">
        <v>0</v>
      </c>
      <c r="J22" s="35"/>
      <c r="K22" s="35"/>
      <c r="L22" s="35"/>
      <c r="M22" s="82"/>
    </row>
    <row r="23" spans="1:13" ht="15.75" thickBot="1" x14ac:dyDescent="0.3">
      <c r="A23" s="79"/>
      <c r="B23" s="76"/>
      <c r="C23" s="73"/>
      <c r="D23" s="32">
        <v>2026</v>
      </c>
      <c r="E23" s="36">
        <f t="shared" si="5"/>
        <v>1.6120000000000001</v>
      </c>
      <c r="F23" s="36">
        <v>0</v>
      </c>
      <c r="G23" s="36">
        <v>0</v>
      </c>
      <c r="H23" s="36">
        <f t="shared" si="6"/>
        <v>1.6120000000000001</v>
      </c>
      <c r="I23" s="36">
        <v>0</v>
      </c>
      <c r="J23" s="35"/>
      <c r="K23" s="35"/>
      <c r="L23" s="35"/>
      <c r="M23" s="82"/>
    </row>
    <row r="24" spans="1:13" ht="15.75" thickBot="1" x14ac:dyDescent="0.3">
      <c r="A24" s="79"/>
      <c r="B24" s="76"/>
      <c r="C24" s="73"/>
      <c r="D24" s="32">
        <v>2027</v>
      </c>
      <c r="E24" s="36">
        <f t="shared" si="5"/>
        <v>1.6120000000000001</v>
      </c>
      <c r="F24" s="36">
        <v>0</v>
      </c>
      <c r="G24" s="36">
        <v>0</v>
      </c>
      <c r="H24" s="36">
        <f t="shared" si="6"/>
        <v>1.6120000000000001</v>
      </c>
      <c r="I24" s="36">
        <v>0</v>
      </c>
      <c r="J24" s="35"/>
      <c r="K24" s="35"/>
      <c r="L24" s="35"/>
      <c r="M24" s="82"/>
    </row>
    <row r="25" spans="1:13" ht="15.75" thickBot="1" x14ac:dyDescent="0.3">
      <c r="A25" s="79"/>
      <c r="B25" s="76"/>
      <c r="C25" s="73"/>
      <c r="D25" s="32">
        <v>2028</v>
      </c>
      <c r="E25" s="36">
        <f t="shared" si="5"/>
        <v>1.6120000000000001</v>
      </c>
      <c r="F25" s="36">
        <v>0</v>
      </c>
      <c r="G25" s="36">
        <v>0</v>
      </c>
      <c r="H25" s="36">
        <f t="shared" si="6"/>
        <v>1.6120000000000001</v>
      </c>
      <c r="I25" s="36">
        <v>0</v>
      </c>
      <c r="J25" s="35"/>
      <c r="K25" s="35"/>
      <c r="L25" s="35"/>
      <c r="M25" s="82"/>
    </row>
    <row r="26" spans="1:13" ht="15.75" thickBot="1" x14ac:dyDescent="0.3">
      <c r="A26" s="79"/>
      <c r="B26" s="76"/>
      <c r="C26" s="73"/>
      <c r="D26" s="32" t="s">
        <v>44</v>
      </c>
      <c r="E26" s="36">
        <f t="shared" si="5"/>
        <v>12.896000000000001</v>
      </c>
      <c r="F26" s="36">
        <v>0</v>
      </c>
      <c r="G26" s="36">
        <v>0</v>
      </c>
      <c r="H26" s="36">
        <f>H36</f>
        <v>12.896000000000001</v>
      </c>
      <c r="I26" s="36">
        <v>0</v>
      </c>
      <c r="J26" s="35"/>
      <c r="K26" s="35"/>
      <c r="L26" s="35"/>
      <c r="M26" s="82"/>
    </row>
    <row r="27" spans="1:13" ht="15.75" thickBot="1" x14ac:dyDescent="0.3">
      <c r="A27" s="80"/>
      <c r="B27" s="77"/>
      <c r="C27" s="74"/>
      <c r="D27" s="32" t="s">
        <v>18</v>
      </c>
      <c r="E27" s="36">
        <f t="shared" si="5"/>
        <v>27.207999999999998</v>
      </c>
      <c r="F27" s="36">
        <v>0</v>
      </c>
      <c r="G27" s="36">
        <f>SUM(G20:G26)</f>
        <v>0</v>
      </c>
      <c r="H27" s="36">
        <f>H37</f>
        <v>27.207999999999998</v>
      </c>
      <c r="I27" s="36">
        <v>0</v>
      </c>
      <c r="J27" s="35"/>
      <c r="K27" s="35"/>
      <c r="L27" s="35"/>
      <c r="M27" s="82"/>
    </row>
    <row r="28" spans="1:13" ht="17.25" customHeight="1" thickBot="1" x14ac:dyDescent="0.3">
      <c r="A28" s="69" t="s">
        <v>28</v>
      </c>
      <c r="B28" s="66" t="s">
        <v>22</v>
      </c>
      <c r="C28" s="66" t="s">
        <v>42</v>
      </c>
      <c r="D28" s="29">
        <v>2021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46"/>
      <c r="K28" s="46"/>
      <c r="L28" s="46"/>
      <c r="M28" s="82"/>
    </row>
    <row r="29" spans="1:13" ht="15.75" thickBot="1" x14ac:dyDescent="0.3">
      <c r="A29" s="70"/>
      <c r="B29" s="67"/>
      <c r="C29" s="67"/>
      <c r="D29" s="29">
        <v>2022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46"/>
      <c r="K29" s="46"/>
      <c r="L29" s="46"/>
      <c r="M29" s="82"/>
    </row>
    <row r="30" spans="1:13" ht="15.75" customHeight="1" thickBot="1" x14ac:dyDescent="0.3">
      <c r="A30" s="70"/>
      <c r="B30" s="67"/>
      <c r="C30" s="67"/>
      <c r="D30" s="29">
        <v>2023</v>
      </c>
      <c r="E30" s="28">
        <f t="shared" si="5"/>
        <v>6.3369999999999997</v>
      </c>
      <c r="F30" s="28">
        <v>0</v>
      </c>
      <c r="G30" s="28">
        <v>0</v>
      </c>
      <c r="H30" s="28">
        <v>6.3369999999999997</v>
      </c>
      <c r="I30" s="28">
        <v>0</v>
      </c>
      <c r="J30" s="13"/>
      <c r="K30" s="13"/>
      <c r="L30" s="11"/>
      <c r="M30" s="82"/>
    </row>
    <row r="31" spans="1:13" ht="15.75" thickBot="1" x14ac:dyDescent="0.3">
      <c r="A31" s="70"/>
      <c r="B31" s="67"/>
      <c r="C31" s="67"/>
      <c r="D31" s="29">
        <v>2024</v>
      </c>
      <c r="E31" s="28">
        <f t="shared" ref="E31:E37" si="7">F31+G31+H31+I31</f>
        <v>1.5269999999999999</v>
      </c>
      <c r="F31" s="28">
        <v>0</v>
      </c>
      <c r="G31" s="28">
        <v>0</v>
      </c>
      <c r="H31" s="28">
        <v>1.5269999999999999</v>
      </c>
      <c r="I31" s="28">
        <v>0</v>
      </c>
      <c r="J31" s="13"/>
      <c r="K31" s="13"/>
      <c r="L31" s="11"/>
      <c r="M31" s="82"/>
    </row>
    <row r="32" spans="1:13" ht="15.75" thickBot="1" x14ac:dyDescent="0.3">
      <c r="A32" s="70"/>
      <c r="B32" s="67"/>
      <c r="C32" s="67"/>
      <c r="D32" s="29">
        <v>2025</v>
      </c>
      <c r="E32" s="28">
        <f t="shared" si="7"/>
        <v>1.6120000000000001</v>
      </c>
      <c r="F32" s="28">
        <v>0</v>
      </c>
      <c r="G32" s="28">
        <v>0</v>
      </c>
      <c r="H32" s="28">
        <v>1.6120000000000001</v>
      </c>
      <c r="I32" s="28">
        <v>0</v>
      </c>
      <c r="J32" s="13"/>
      <c r="K32" s="13"/>
      <c r="L32" s="11"/>
      <c r="M32" s="82"/>
    </row>
    <row r="33" spans="1:13" ht="15.75" thickBot="1" x14ac:dyDescent="0.3">
      <c r="A33" s="70"/>
      <c r="B33" s="67"/>
      <c r="C33" s="67"/>
      <c r="D33" s="29">
        <v>2026</v>
      </c>
      <c r="E33" s="28">
        <f t="shared" si="7"/>
        <v>1.6120000000000001</v>
      </c>
      <c r="F33" s="28">
        <v>0</v>
      </c>
      <c r="G33" s="28">
        <v>0</v>
      </c>
      <c r="H33" s="28">
        <v>1.6120000000000001</v>
      </c>
      <c r="I33" s="28">
        <v>0</v>
      </c>
      <c r="J33" s="13"/>
      <c r="K33" s="13"/>
      <c r="L33" s="11"/>
      <c r="M33" s="82"/>
    </row>
    <row r="34" spans="1:13" ht="15.75" thickBot="1" x14ac:dyDescent="0.3">
      <c r="A34" s="70"/>
      <c r="B34" s="67"/>
      <c r="C34" s="67"/>
      <c r="D34" s="29">
        <v>2027</v>
      </c>
      <c r="E34" s="28">
        <f t="shared" si="7"/>
        <v>1.6120000000000001</v>
      </c>
      <c r="F34" s="28">
        <v>0</v>
      </c>
      <c r="G34" s="28">
        <v>0</v>
      </c>
      <c r="H34" s="28">
        <v>1.6120000000000001</v>
      </c>
      <c r="I34" s="28">
        <v>0</v>
      </c>
      <c r="J34" s="13"/>
      <c r="K34" s="13"/>
      <c r="L34" s="11"/>
      <c r="M34" s="82"/>
    </row>
    <row r="35" spans="1:13" ht="15.75" thickBot="1" x14ac:dyDescent="0.3">
      <c r="A35" s="70"/>
      <c r="B35" s="67"/>
      <c r="C35" s="67"/>
      <c r="D35" s="29">
        <v>2028</v>
      </c>
      <c r="E35" s="28">
        <f t="shared" si="7"/>
        <v>1.6120000000000001</v>
      </c>
      <c r="F35" s="28">
        <v>0</v>
      </c>
      <c r="G35" s="28">
        <v>0</v>
      </c>
      <c r="H35" s="28">
        <v>1.6120000000000001</v>
      </c>
      <c r="I35" s="28">
        <v>0</v>
      </c>
      <c r="J35" s="13"/>
      <c r="K35" s="13"/>
      <c r="L35" s="11"/>
      <c r="M35" s="82"/>
    </row>
    <row r="36" spans="1:13" ht="15.75" thickBot="1" x14ac:dyDescent="0.3">
      <c r="A36" s="70"/>
      <c r="B36" s="67"/>
      <c r="C36" s="67"/>
      <c r="D36" s="29" t="s">
        <v>44</v>
      </c>
      <c r="E36" s="28">
        <f t="shared" si="7"/>
        <v>12.896000000000001</v>
      </c>
      <c r="F36" s="28">
        <v>0</v>
      </c>
      <c r="G36" s="28">
        <v>0</v>
      </c>
      <c r="H36" s="28">
        <v>12.896000000000001</v>
      </c>
      <c r="I36" s="28">
        <v>0</v>
      </c>
      <c r="J36" s="13"/>
      <c r="K36" s="13"/>
      <c r="L36" s="11"/>
      <c r="M36" s="82"/>
    </row>
    <row r="37" spans="1:13" ht="15.75" customHeight="1" thickBot="1" x14ac:dyDescent="0.3">
      <c r="A37" s="71"/>
      <c r="B37" s="68"/>
      <c r="C37" s="68"/>
      <c r="D37" s="24" t="s">
        <v>18</v>
      </c>
      <c r="E37" s="27">
        <f t="shared" si="7"/>
        <v>27.207999999999998</v>
      </c>
      <c r="F37" s="27">
        <v>0</v>
      </c>
      <c r="G37" s="27">
        <f>SUM(G30:G36)</f>
        <v>0</v>
      </c>
      <c r="H37" s="27">
        <f>SUM(H30:H36)</f>
        <v>27.207999999999998</v>
      </c>
      <c r="I37" s="27">
        <v>0</v>
      </c>
      <c r="J37" s="13"/>
      <c r="K37" s="13"/>
      <c r="L37" s="11"/>
      <c r="M37" s="83"/>
    </row>
    <row r="38" spans="1:13" ht="15.75" customHeight="1" thickBot="1" x14ac:dyDescent="0.3">
      <c r="A38" s="78" t="s">
        <v>26</v>
      </c>
      <c r="B38" s="75" t="s">
        <v>19</v>
      </c>
      <c r="C38" s="72"/>
      <c r="D38" s="32">
        <v>2021</v>
      </c>
      <c r="E38" s="36">
        <f t="shared" ref="E38:H38" si="8">E48+E58+E68+E78</f>
        <v>3.59</v>
      </c>
      <c r="F38" s="36">
        <f t="shared" si="8"/>
        <v>0</v>
      </c>
      <c r="G38" s="36">
        <f t="shared" si="8"/>
        <v>0</v>
      </c>
      <c r="H38" s="36">
        <f t="shared" si="8"/>
        <v>3.59</v>
      </c>
      <c r="I38" s="36">
        <f>I48+I58+I68+I78</f>
        <v>0</v>
      </c>
      <c r="J38" s="36"/>
      <c r="K38" s="36"/>
      <c r="L38" s="35"/>
      <c r="M38" s="81" t="s">
        <v>36</v>
      </c>
    </row>
    <row r="39" spans="1:13" ht="15.75" customHeight="1" thickBot="1" x14ac:dyDescent="0.3">
      <c r="A39" s="79"/>
      <c r="B39" s="76"/>
      <c r="C39" s="73"/>
      <c r="D39" s="32">
        <v>2022</v>
      </c>
      <c r="E39" s="36">
        <f t="shared" ref="E39:G39" si="9">E49+E59+E69+E78</f>
        <v>8.0500000000000007</v>
      </c>
      <c r="F39" s="36">
        <f t="shared" si="9"/>
        <v>0</v>
      </c>
      <c r="G39" s="36">
        <f t="shared" si="9"/>
        <v>0</v>
      </c>
      <c r="H39" s="36">
        <f>H49+H59+H69+H78</f>
        <v>8.0500000000000007</v>
      </c>
      <c r="I39" s="36">
        <f>I49+I59+I69+I78</f>
        <v>0</v>
      </c>
      <c r="J39" s="36"/>
      <c r="K39" s="36"/>
      <c r="L39" s="35"/>
      <c r="M39" s="82"/>
    </row>
    <row r="40" spans="1:13" ht="15.75" customHeight="1" thickBot="1" x14ac:dyDescent="0.3">
      <c r="A40" s="79"/>
      <c r="B40" s="76"/>
      <c r="C40" s="73"/>
      <c r="D40" s="32">
        <v>2023</v>
      </c>
      <c r="E40" s="34">
        <f>SUM(F40:I40)</f>
        <v>3.4510000000000001</v>
      </c>
      <c r="F40" s="34">
        <f>F50+F60+F70</f>
        <v>0</v>
      </c>
      <c r="G40" s="34">
        <f>G50+G60+G70</f>
        <v>0</v>
      </c>
      <c r="H40" s="34">
        <f>H50+H60+H70</f>
        <v>3.4510000000000001</v>
      </c>
      <c r="I40" s="34">
        <f>I50+I60+I70+I80</f>
        <v>0</v>
      </c>
      <c r="J40" s="32"/>
      <c r="K40" s="32"/>
      <c r="L40" s="32"/>
      <c r="M40" s="82"/>
    </row>
    <row r="41" spans="1:13" ht="15.75" thickBot="1" x14ac:dyDescent="0.3">
      <c r="A41" s="79"/>
      <c r="B41" s="76"/>
      <c r="C41" s="73"/>
      <c r="D41" s="32">
        <v>2024</v>
      </c>
      <c r="E41" s="34">
        <f t="shared" ref="E41:E46" si="10">SUM(F41:I41)</f>
        <v>11.565000000000001</v>
      </c>
      <c r="F41" s="34">
        <f>F51+F61+F71</f>
        <v>0</v>
      </c>
      <c r="G41" s="34">
        <f t="shared" ref="G41:H41" si="11">G51+G61+G71</f>
        <v>4.1080000000000005</v>
      </c>
      <c r="H41" s="34">
        <f t="shared" si="11"/>
        <v>0.40400000000000003</v>
      </c>
      <c r="I41" s="34">
        <f>I51+I61+I71+I81</f>
        <v>7.0529999999999999</v>
      </c>
      <c r="J41" s="35"/>
      <c r="K41" s="35"/>
      <c r="L41" s="35"/>
      <c r="M41" s="82"/>
    </row>
    <row r="42" spans="1:13" ht="15.75" thickBot="1" x14ac:dyDescent="0.3">
      <c r="A42" s="79"/>
      <c r="B42" s="76"/>
      <c r="C42" s="73"/>
      <c r="D42" s="32">
        <v>2025</v>
      </c>
      <c r="E42" s="34">
        <f t="shared" si="10"/>
        <v>9.9149999999999991</v>
      </c>
      <c r="F42" s="34">
        <f>F52+F62+F72</f>
        <v>0</v>
      </c>
      <c r="G42" s="34">
        <f>G52+G62+G72</f>
        <v>4.8499999999999996</v>
      </c>
      <c r="H42" s="34">
        <f>H52+H62+H72</f>
        <v>0.41500000000000004</v>
      </c>
      <c r="I42" s="34">
        <f>I52+I62+I72</f>
        <v>4.6500000000000004</v>
      </c>
      <c r="J42" s="35"/>
      <c r="K42" s="35"/>
      <c r="L42" s="35"/>
      <c r="M42" s="82"/>
    </row>
    <row r="43" spans="1:13" ht="15.75" thickBot="1" x14ac:dyDescent="0.3">
      <c r="A43" s="79"/>
      <c r="B43" s="76"/>
      <c r="C43" s="73"/>
      <c r="D43" s="32">
        <v>2026</v>
      </c>
      <c r="E43" s="34">
        <f t="shared" si="10"/>
        <v>10.914999999999999</v>
      </c>
      <c r="F43" s="34">
        <f>F53+F63+F73</f>
        <v>0</v>
      </c>
      <c r="G43" s="34">
        <f>G53+G63+G73</f>
        <v>5.35</v>
      </c>
      <c r="H43" s="34">
        <f t="shared" ref="H43" si="12">H53+H63+H73</f>
        <v>0.41500000000000004</v>
      </c>
      <c r="I43" s="34">
        <f>I53+I63+I73</f>
        <v>5.15</v>
      </c>
      <c r="J43" s="35"/>
      <c r="K43" s="35"/>
      <c r="L43" s="35"/>
      <c r="M43" s="82"/>
    </row>
    <row r="44" spans="1:13" ht="15.75" thickBot="1" x14ac:dyDescent="0.3">
      <c r="A44" s="79"/>
      <c r="B44" s="76"/>
      <c r="C44" s="73"/>
      <c r="D44" s="32">
        <v>2027</v>
      </c>
      <c r="E44" s="34">
        <f t="shared" si="10"/>
        <v>0</v>
      </c>
      <c r="F44" s="34">
        <f>F64+F74</f>
        <v>0</v>
      </c>
      <c r="G44" s="34">
        <f>G64+G74</f>
        <v>0</v>
      </c>
      <c r="H44" s="34">
        <f t="shared" ref="H44:I44" si="13">H64+H74</f>
        <v>0</v>
      </c>
      <c r="I44" s="34">
        <f t="shared" si="13"/>
        <v>0</v>
      </c>
      <c r="J44" s="35"/>
      <c r="K44" s="35"/>
      <c r="L44" s="35"/>
      <c r="M44" s="82"/>
    </row>
    <row r="45" spans="1:13" ht="15.75" thickBot="1" x14ac:dyDescent="0.3">
      <c r="A45" s="79"/>
      <c r="B45" s="76"/>
      <c r="C45" s="73"/>
      <c r="D45" s="32">
        <v>2028</v>
      </c>
      <c r="E45" s="34">
        <f t="shared" si="10"/>
        <v>0</v>
      </c>
      <c r="F45" s="34">
        <f>F55+F65+F75</f>
        <v>0</v>
      </c>
      <c r="G45" s="34">
        <f t="shared" ref="G45:I45" si="14">G55+G65+G75</f>
        <v>0</v>
      </c>
      <c r="H45" s="34">
        <f t="shared" si="14"/>
        <v>0</v>
      </c>
      <c r="I45" s="34">
        <f t="shared" si="14"/>
        <v>0</v>
      </c>
      <c r="J45" s="35"/>
      <c r="K45" s="35"/>
      <c r="L45" s="35"/>
      <c r="M45" s="82"/>
    </row>
    <row r="46" spans="1:13" ht="15.75" thickBot="1" x14ac:dyDescent="0.3">
      <c r="A46" s="79"/>
      <c r="B46" s="76"/>
      <c r="C46" s="73"/>
      <c r="D46" s="32" t="s">
        <v>44</v>
      </c>
      <c r="E46" s="34">
        <f t="shared" si="10"/>
        <v>0</v>
      </c>
      <c r="F46" s="34">
        <f>F56+F66+F76</f>
        <v>0</v>
      </c>
      <c r="G46" s="34">
        <f t="shared" ref="G46:I46" si="15">G56+G66+G76</f>
        <v>0</v>
      </c>
      <c r="H46" s="34">
        <f t="shared" si="15"/>
        <v>0</v>
      </c>
      <c r="I46" s="34">
        <f t="shared" si="15"/>
        <v>0</v>
      </c>
      <c r="J46" s="35"/>
      <c r="K46" s="35"/>
      <c r="L46" s="35"/>
      <c r="M46" s="82"/>
    </row>
    <row r="47" spans="1:13" ht="15.75" thickBot="1" x14ac:dyDescent="0.3">
      <c r="A47" s="80"/>
      <c r="B47" s="77"/>
      <c r="C47" s="74"/>
      <c r="D47" s="32" t="s">
        <v>18</v>
      </c>
      <c r="E47" s="34">
        <f>SUM(F47:I47)</f>
        <v>47.486000000000004</v>
      </c>
      <c r="F47" s="34">
        <f>SUM(F40:F46)</f>
        <v>0</v>
      </c>
      <c r="G47" s="34">
        <f>SUM(G38:G46)</f>
        <v>14.308</v>
      </c>
      <c r="H47" s="34">
        <f>SUM(H38:H46)</f>
        <v>16.324999999999999</v>
      </c>
      <c r="I47" s="34">
        <f>SUM(I38:I46)</f>
        <v>16.853000000000002</v>
      </c>
      <c r="J47" s="35"/>
      <c r="K47" s="35"/>
      <c r="L47" s="35"/>
      <c r="M47" s="82"/>
    </row>
    <row r="48" spans="1:13" ht="21.75" customHeight="1" thickBot="1" x14ac:dyDescent="0.3">
      <c r="A48" s="84" t="s">
        <v>29</v>
      </c>
      <c r="B48" s="87" t="s">
        <v>23</v>
      </c>
      <c r="C48" s="90" t="s">
        <v>47</v>
      </c>
      <c r="D48" s="29">
        <v>2021</v>
      </c>
      <c r="E48" s="49">
        <f>SUM(F48:I48)</f>
        <v>3.59</v>
      </c>
      <c r="F48" s="31">
        <v>0</v>
      </c>
      <c r="G48" s="31">
        <v>0</v>
      </c>
      <c r="H48" s="31">
        <v>3.59</v>
      </c>
      <c r="I48" s="31">
        <v>0</v>
      </c>
      <c r="J48" s="46"/>
      <c r="K48" s="46"/>
      <c r="L48" s="46"/>
      <c r="M48" s="82"/>
    </row>
    <row r="49" spans="1:13" ht="20.25" customHeight="1" thickBot="1" x14ac:dyDescent="0.3">
      <c r="A49" s="85"/>
      <c r="B49" s="88"/>
      <c r="C49" s="91"/>
      <c r="D49" s="29">
        <v>2022</v>
      </c>
      <c r="E49" s="49">
        <f>SUM(F49:I49)</f>
        <v>1.7050000000000001</v>
      </c>
      <c r="F49" s="31">
        <v>0</v>
      </c>
      <c r="G49" s="31">
        <v>0</v>
      </c>
      <c r="H49" s="31">
        <v>1.7050000000000001</v>
      </c>
      <c r="I49" s="31">
        <v>0</v>
      </c>
      <c r="J49" s="46"/>
      <c r="K49" s="46"/>
      <c r="L49" s="46"/>
      <c r="M49" s="82"/>
    </row>
    <row r="50" spans="1:13" ht="15.75" customHeight="1" thickBot="1" x14ac:dyDescent="0.3">
      <c r="A50" s="85"/>
      <c r="B50" s="88"/>
      <c r="C50" s="91"/>
      <c r="D50" s="29">
        <v>2023</v>
      </c>
      <c r="E50" s="49">
        <f>SUM(F50:I50)</f>
        <v>3.4510000000000001</v>
      </c>
      <c r="F50" s="49">
        <v>0</v>
      </c>
      <c r="G50" s="30">
        <v>0</v>
      </c>
      <c r="H50" s="31">
        <v>3.4510000000000001</v>
      </c>
      <c r="I50" s="30">
        <v>0</v>
      </c>
      <c r="J50" s="10"/>
      <c r="K50" s="10"/>
      <c r="L50" s="10"/>
      <c r="M50" s="82"/>
    </row>
    <row r="51" spans="1:13" ht="15.75" thickBot="1" x14ac:dyDescent="0.3">
      <c r="A51" s="85"/>
      <c r="B51" s="88"/>
      <c r="C51" s="91"/>
      <c r="D51" s="29">
        <v>2024</v>
      </c>
      <c r="E51" s="49">
        <f t="shared" ref="E51:E56" si="16">SUM(F51:I51)</f>
        <v>0</v>
      </c>
      <c r="F51" s="49">
        <v>0</v>
      </c>
      <c r="G51" s="30">
        <v>0</v>
      </c>
      <c r="H51" s="30">
        <v>0</v>
      </c>
      <c r="I51" s="30">
        <v>0</v>
      </c>
      <c r="J51" s="11"/>
      <c r="K51" s="11"/>
      <c r="L51" s="11"/>
      <c r="M51" s="82"/>
    </row>
    <row r="52" spans="1:13" ht="15.75" thickBot="1" x14ac:dyDescent="0.3">
      <c r="A52" s="85"/>
      <c r="B52" s="88"/>
      <c r="C52" s="91"/>
      <c r="D52" s="29">
        <v>2025</v>
      </c>
      <c r="E52" s="49">
        <f t="shared" si="16"/>
        <v>0</v>
      </c>
      <c r="F52" s="49">
        <v>0</v>
      </c>
      <c r="G52" s="30">
        <v>0</v>
      </c>
      <c r="H52" s="30">
        <v>0</v>
      </c>
      <c r="I52" s="30">
        <v>0</v>
      </c>
      <c r="J52" s="11"/>
      <c r="K52" s="11"/>
      <c r="L52" s="11"/>
      <c r="M52" s="82"/>
    </row>
    <row r="53" spans="1:13" ht="15.75" thickBot="1" x14ac:dyDescent="0.3">
      <c r="A53" s="85"/>
      <c r="B53" s="88"/>
      <c r="C53" s="91"/>
      <c r="D53" s="29">
        <v>2026</v>
      </c>
      <c r="E53" s="49">
        <f t="shared" si="16"/>
        <v>0</v>
      </c>
      <c r="F53" s="49">
        <v>0</v>
      </c>
      <c r="G53" s="49">
        <v>0</v>
      </c>
      <c r="H53" s="49">
        <v>0</v>
      </c>
      <c r="I53" s="49">
        <v>0</v>
      </c>
      <c r="J53" s="11"/>
      <c r="K53" s="11"/>
      <c r="L53" s="11"/>
      <c r="M53" s="82"/>
    </row>
    <row r="54" spans="1:13" ht="15.75" thickBot="1" x14ac:dyDescent="0.3">
      <c r="A54" s="85"/>
      <c r="B54" s="88"/>
      <c r="C54" s="91"/>
      <c r="D54" s="29">
        <v>2027</v>
      </c>
      <c r="E54" s="49">
        <f t="shared" si="16"/>
        <v>0</v>
      </c>
      <c r="F54" s="49">
        <v>0</v>
      </c>
      <c r="G54" s="49">
        <v>0</v>
      </c>
      <c r="H54" s="49">
        <v>0</v>
      </c>
      <c r="I54" s="49">
        <v>0</v>
      </c>
      <c r="J54" s="11"/>
      <c r="K54" s="11"/>
      <c r="L54" s="11"/>
      <c r="M54" s="82"/>
    </row>
    <row r="55" spans="1:13" ht="15.75" thickBot="1" x14ac:dyDescent="0.3">
      <c r="A55" s="85"/>
      <c r="B55" s="88"/>
      <c r="C55" s="91"/>
      <c r="D55" s="29">
        <v>2028</v>
      </c>
      <c r="E55" s="49">
        <f t="shared" si="16"/>
        <v>0</v>
      </c>
      <c r="F55" s="49">
        <v>0</v>
      </c>
      <c r="G55" s="49">
        <v>0</v>
      </c>
      <c r="H55" s="49">
        <v>0</v>
      </c>
      <c r="I55" s="49">
        <v>0</v>
      </c>
      <c r="J55" s="11"/>
      <c r="K55" s="11"/>
      <c r="L55" s="11"/>
      <c r="M55" s="82"/>
    </row>
    <row r="56" spans="1:13" ht="15.75" thickBot="1" x14ac:dyDescent="0.3">
      <c r="A56" s="85"/>
      <c r="B56" s="88"/>
      <c r="C56" s="91"/>
      <c r="D56" s="29" t="s">
        <v>44</v>
      </c>
      <c r="E56" s="49">
        <f t="shared" si="16"/>
        <v>0</v>
      </c>
      <c r="F56" s="49">
        <v>0</v>
      </c>
      <c r="G56" s="49">
        <v>0</v>
      </c>
      <c r="H56" s="49">
        <v>0</v>
      </c>
      <c r="I56" s="49">
        <v>0</v>
      </c>
      <c r="J56" s="11"/>
      <c r="K56" s="11"/>
      <c r="L56" s="11"/>
      <c r="M56" s="82"/>
    </row>
    <row r="57" spans="1:13" ht="15.75" thickBot="1" x14ac:dyDescent="0.3">
      <c r="A57" s="86"/>
      <c r="B57" s="89"/>
      <c r="C57" s="91"/>
      <c r="D57" s="24" t="s">
        <v>18</v>
      </c>
      <c r="E57" s="13">
        <f>SUM(E48:E56)</f>
        <v>8.7460000000000004</v>
      </c>
      <c r="F57" s="13">
        <f t="shared" ref="F57:I57" si="17">SUM(F48:F56)</f>
        <v>0</v>
      </c>
      <c r="G57" s="13">
        <f t="shared" si="17"/>
        <v>0</v>
      </c>
      <c r="H57" s="13">
        <f t="shared" si="17"/>
        <v>8.7460000000000004</v>
      </c>
      <c r="I57" s="13">
        <f t="shared" si="17"/>
        <v>0</v>
      </c>
      <c r="J57" s="11"/>
      <c r="K57" s="11"/>
      <c r="L57" s="11"/>
      <c r="M57" s="82"/>
    </row>
    <row r="58" spans="1:13" ht="19.5" customHeight="1" thickBot="1" x14ac:dyDescent="0.3">
      <c r="A58" s="69" t="s">
        <v>30</v>
      </c>
      <c r="B58" s="87" t="s">
        <v>25</v>
      </c>
      <c r="C58" s="91"/>
      <c r="D58" s="29">
        <v>2021</v>
      </c>
      <c r="E58" s="49">
        <v>0</v>
      </c>
      <c r="F58" s="49">
        <v>0</v>
      </c>
      <c r="G58" s="30">
        <v>0</v>
      </c>
      <c r="H58" s="30">
        <v>0</v>
      </c>
      <c r="I58" s="30">
        <v>0</v>
      </c>
      <c r="J58" s="48"/>
      <c r="K58" s="48"/>
      <c r="L58" s="48"/>
      <c r="M58" s="82"/>
    </row>
    <row r="59" spans="1:13" ht="15.75" thickBot="1" x14ac:dyDescent="0.3">
      <c r="A59" s="70"/>
      <c r="B59" s="88"/>
      <c r="C59" s="91"/>
      <c r="D59" s="29">
        <v>2022</v>
      </c>
      <c r="E59" s="49">
        <f t="shared" ref="E59:E65" si="18">SUM(F59:I59)</f>
        <v>0</v>
      </c>
      <c r="F59" s="49">
        <v>0</v>
      </c>
      <c r="G59" s="30">
        <v>0</v>
      </c>
      <c r="H59" s="30">
        <v>0</v>
      </c>
      <c r="I59" s="30">
        <v>0</v>
      </c>
      <c r="J59" s="48"/>
      <c r="K59" s="48"/>
      <c r="L59" s="48"/>
      <c r="M59" s="82"/>
    </row>
    <row r="60" spans="1:13" ht="15.75" customHeight="1" thickBot="1" x14ac:dyDescent="0.3">
      <c r="A60" s="70"/>
      <c r="B60" s="88"/>
      <c r="C60" s="91"/>
      <c r="D60" s="29">
        <v>2023</v>
      </c>
      <c r="E60" s="49">
        <f t="shared" si="18"/>
        <v>0</v>
      </c>
      <c r="F60" s="49">
        <v>0</v>
      </c>
      <c r="G60" s="30">
        <v>0</v>
      </c>
      <c r="H60" s="30">
        <v>0</v>
      </c>
      <c r="I60" s="30">
        <v>0</v>
      </c>
      <c r="J60" s="10"/>
      <c r="K60" s="10"/>
      <c r="L60" s="10"/>
      <c r="M60" s="82"/>
    </row>
    <row r="61" spans="1:13" ht="15.75" thickBot="1" x14ac:dyDescent="0.3">
      <c r="A61" s="70"/>
      <c r="B61" s="88"/>
      <c r="C61" s="91"/>
      <c r="D61" s="29">
        <v>2024</v>
      </c>
      <c r="E61" s="49">
        <f t="shared" si="18"/>
        <v>3.6999999999999997</v>
      </c>
      <c r="F61" s="49">
        <v>0</v>
      </c>
      <c r="G61" s="30">
        <v>2.5</v>
      </c>
      <c r="H61" s="30">
        <v>7.3999999999999996E-2</v>
      </c>
      <c r="I61" s="30">
        <v>1.1259999999999999</v>
      </c>
      <c r="J61" s="11"/>
      <c r="K61" s="11"/>
      <c r="L61" s="11"/>
      <c r="M61" s="82"/>
    </row>
    <row r="62" spans="1:13" ht="15.75" thickBot="1" x14ac:dyDescent="0.3">
      <c r="A62" s="70"/>
      <c r="B62" s="88"/>
      <c r="C62" s="91"/>
      <c r="D62" s="29">
        <v>2025</v>
      </c>
      <c r="E62" s="49">
        <f>SUM(F62:I62)</f>
        <v>5.6999999999999993</v>
      </c>
      <c r="F62" s="49">
        <v>0</v>
      </c>
      <c r="G62" s="30">
        <v>2.5</v>
      </c>
      <c r="H62" s="30">
        <v>7.3999999999999996E-2</v>
      </c>
      <c r="I62" s="30">
        <v>3.1259999999999999</v>
      </c>
      <c r="J62" s="11"/>
      <c r="K62" s="11"/>
      <c r="L62" s="11"/>
      <c r="M62" s="82"/>
    </row>
    <row r="63" spans="1:13" ht="15.75" thickBot="1" x14ac:dyDescent="0.3">
      <c r="A63" s="70"/>
      <c r="B63" s="88"/>
      <c r="C63" s="91"/>
      <c r="D63" s="29">
        <v>2026</v>
      </c>
      <c r="E63" s="49">
        <f t="shared" si="18"/>
        <v>6.7549999999999999</v>
      </c>
      <c r="F63" s="49">
        <v>0</v>
      </c>
      <c r="G63" s="30">
        <v>3.5</v>
      </c>
      <c r="H63" s="30">
        <v>7.3999999999999996E-2</v>
      </c>
      <c r="I63" s="30">
        <v>3.181</v>
      </c>
      <c r="J63" s="11"/>
      <c r="K63" s="11"/>
      <c r="L63" s="11"/>
      <c r="M63" s="82"/>
    </row>
    <row r="64" spans="1:13" ht="15.75" thickBot="1" x14ac:dyDescent="0.3">
      <c r="A64" s="70"/>
      <c r="B64" s="88"/>
      <c r="C64" s="91"/>
      <c r="D64" s="29">
        <v>2027</v>
      </c>
      <c r="E64" s="49">
        <f t="shared" si="18"/>
        <v>0</v>
      </c>
      <c r="F64" s="49">
        <v>0</v>
      </c>
      <c r="G64" s="49">
        <v>0</v>
      </c>
      <c r="H64" s="49">
        <v>0</v>
      </c>
      <c r="I64" s="49">
        <v>0</v>
      </c>
      <c r="J64" s="11"/>
      <c r="K64" s="11"/>
      <c r="L64" s="11"/>
      <c r="M64" s="82"/>
    </row>
    <row r="65" spans="1:13" ht="15.75" thickBot="1" x14ac:dyDescent="0.3">
      <c r="A65" s="70"/>
      <c r="B65" s="88"/>
      <c r="C65" s="91"/>
      <c r="D65" s="29">
        <v>2028</v>
      </c>
      <c r="E65" s="49">
        <f t="shared" si="18"/>
        <v>0</v>
      </c>
      <c r="F65" s="49">
        <v>0</v>
      </c>
      <c r="G65" s="49">
        <v>0</v>
      </c>
      <c r="H65" s="49">
        <v>0</v>
      </c>
      <c r="I65" s="49">
        <v>0</v>
      </c>
      <c r="J65" s="11"/>
      <c r="K65" s="11"/>
      <c r="L65" s="11"/>
      <c r="M65" s="82"/>
    </row>
    <row r="66" spans="1:13" s="17" customFormat="1" ht="15.75" thickBot="1" x14ac:dyDescent="0.3">
      <c r="A66" s="70"/>
      <c r="B66" s="88"/>
      <c r="C66" s="91"/>
      <c r="D66" s="29" t="s">
        <v>44</v>
      </c>
      <c r="E66" s="49">
        <f t="shared" ref="E66" si="19">SUM(F66:I66)</f>
        <v>0</v>
      </c>
      <c r="F66" s="49">
        <v>0</v>
      </c>
      <c r="G66" s="49">
        <v>0</v>
      </c>
      <c r="H66" s="49">
        <v>0</v>
      </c>
      <c r="I66" s="49">
        <v>0</v>
      </c>
      <c r="J66" s="16"/>
      <c r="K66" s="16"/>
      <c r="L66" s="16"/>
      <c r="M66" s="82"/>
    </row>
    <row r="67" spans="1:13" ht="15.75" thickBot="1" x14ac:dyDescent="0.3">
      <c r="A67" s="71"/>
      <c r="B67" s="89"/>
      <c r="C67" s="91"/>
      <c r="D67" s="10" t="s">
        <v>18</v>
      </c>
      <c r="E67" s="13">
        <f>SUM(E60:E66)</f>
        <v>16.154999999999998</v>
      </c>
      <c r="F67" s="13">
        <v>0</v>
      </c>
      <c r="G67" s="15">
        <f t="shared" ref="G67:I67" si="20">SUM(G60:G66)</f>
        <v>8.5</v>
      </c>
      <c r="H67" s="15">
        <f t="shared" si="20"/>
        <v>0.22199999999999998</v>
      </c>
      <c r="I67" s="15">
        <f t="shared" si="20"/>
        <v>7.4329999999999998</v>
      </c>
      <c r="J67" s="11"/>
      <c r="K67" s="11"/>
      <c r="L67" s="11"/>
      <c r="M67" s="82"/>
    </row>
    <row r="68" spans="1:13" ht="14.25" customHeight="1" thickBot="1" x14ac:dyDescent="0.3">
      <c r="A68" s="69" t="s">
        <v>31</v>
      </c>
      <c r="B68" s="87" t="s">
        <v>38</v>
      </c>
      <c r="C68" s="91"/>
      <c r="D68" s="47">
        <v>2021</v>
      </c>
      <c r="E68" s="49">
        <f t="shared" ref="E68:E76" si="21">SUM(F68:I68)</f>
        <v>0</v>
      </c>
      <c r="F68" s="49">
        <v>0</v>
      </c>
      <c r="G68" s="30">
        <v>0</v>
      </c>
      <c r="H68" s="30">
        <v>0</v>
      </c>
      <c r="I68" s="30">
        <v>0</v>
      </c>
      <c r="J68" s="48"/>
      <c r="K68" s="48"/>
      <c r="L68" s="48"/>
      <c r="M68" s="82"/>
    </row>
    <row r="69" spans="1:13" ht="15.75" thickBot="1" x14ac:dyDescent="0.3">
      <c r="A69" s="70"/>
      <c r="B69" s="88"/>
      <c r="C69" s="91"/>
      <c r="D69" s="47">
        <v>2022</v>
      </c>
      <c r="E69" s="49">
        <f t="shared" si="21"/>
        <v>6.3449999999999998</v>
      </c>
      <c r="F69" s="49">
        <v>0</v>
      </c>
      <c r="G69" s="30">
        <v>0</v>
      </c>
      <c r="H69" s="30">
        <v>6.3449999999999998</v>
      </c>
      <c r="I69" s="30">
        <v>0</v>
      </c>
      <c r="J69" s="48"/>
      <c r="K69" s="48"/>
      <c r="L69" s="48"/>
      <c r="M69" s="82"/>
    </row>
    <row r="70" spans="1:13" ht="15.75" customHeight="1" thickBot="1" x14ac:dyDescent="0.3">
      <c r="A70" s="70"/>
      <c r="B70" s="88"/>
      <c r="C70" s="91"/>
      <c r="D70" s="29">
        <v>2023</v>
      </c>
      <c r="E70" s="49">
        <f t="shared" si="21"/>
        <v>0</v>
      </c>
      <c r="F70" s="49">
        <v>0</v>
      </c>
      <c r="G70" s="30">
        <v>0</v>
      </c>
      <c r="H70" s="30">
        <v>0</v>
      </c>
      <c r="I70" s="30">
        <v>0</v>
      </c>
      <c r="J70" s="11"/>
      <c r="K70" s="11"/>
      <c r="L70" s="11"/>
      <c r="M70" s="82"/>
    </row>
    <row r="71" spans="1:13" ht="15.75" thickBot="1" x14ac:dyDescent="0.3">
      <c r="A71" s="70"/>
      <c r="B71" s="88"/>
      <c r="C71" s="91"/>
      <c r="D71" s="29">
        <v>2024</v>
      </c>
      <c r="E71" s="49">
        <f t="shared" si="21"/>
        <v>6.3149999999999995</v>
      </c>
      <c r="F71" s="49">
        <v>0</v>
      </c>
      <c r="G71" s="30">
        <v>1.6080000000000001</v>
      </c>
      <c r="H71" s="30">
        <v>0.33</v>
      </c>
      <c r="I71" s="30">
        <v>4.3769999999999998</v>
      </c>
      <c r="J71" s="11"/>
      <c r="K71" s="11"/>
      <c r="L71" s="11"/>
      <c r="M71" s="82"/>
    </row>
    <row r="72" spans="1:13" ht="15.75" thickBot="1" x14ac:dyDescent="0.3">
      <c r="A72" s="70"/>
      <c r="B72" s="88"/>
      <c r="C72" s="91"/>
      <c r="D72" s="29">
        <v>2025</v>
      </c>
      <c r="E72" s="49">
        <f t="shared" si="21"/>
        <v>4.2149999999999999</v>
      </c>
      <c r="F72" s="49">
        <v>0</v>
      </c>
      <c r="G72" s="30">
        <v>2.35</v>
      </c>
      <c r="H72" s="30">
        <v>0.34100000000000003</v>
      </c>
      <c r="I72" s="30">
        <v>1.524</v>
      </c>
      <c r="J72" s="11"/>
      <c r="K72" s="11"/>
      <c r="L72" s="11"/>
      <c r="M72" s="82"/>
    </row>
    <row r="73" spans="1:13" ht="15.75" thickBot="1" x14ac:dyDescent="0.3">
      <c r="A73" s="70"/>
      <c r="B73" s="88"/>
      <c r="C73" s="91"/>
      <c r="D73" s="29">
        <v>2026</v>
      </c>
      <c r="E73" s="49">
        <f t="shared" si="21"/>
        <v>4.16</v>
      </c>
      <c r="F73" s="49">
        <v>0</v>
      </c>
      <c r="G73" s="30">
        <v>1.85</v>
      </c>
      <c r="H73" s="30">
        <v>0.34100000000000003</v>
      </c>
      <c r="I73" s="30">
        <v>1.9690000000000001</v>
      </c>
      <c r="J73" s="11"/>
      <c r="K73" s="11"/>
      <c r="L73" s="11"/>
      <c r="M73" s="82"/>
    </row>
    <row r="74" spans="1:13" ht="15.75" thickBot="1" x14ac:dyDescent="0.3">
      <c r="A74" s="70"/>
      <c r="B74" s="88"/>
      <c r="C74" s="91"/>
      <c r="D74" s="29">
        <v>2027</v>
      </c>
      <c r="E74" s="49">
        <f t="shared" si="21"/>
        <v>0</v>
      </c>
      <c r="F74" s="49">
        <v>0</v>
      </c>
      <c r="G74" s="49">
        <v>0</v>
      </c>
      <c r="H74" s="49">
        <v>0</v>
      </c>
      <c r="I74" s="49">
        <v>0</v>
      </c>
      <c r="J74" s="11"/>
      <c r="K74" s="11"/>
      <c r="L74" s="11"/>
      <c r="M74" s="82"/>
    </row>
    <row r="75" spans="1:13" ht="15.75" thickBot="1" x14ac:dyDescent="0.3">
      <c r="A75" s="70"/>
      <c r="B75" s="88"/>
      <c r="C75" s="91"/>
      <c r="D75" s="29">
        <v>2028</v>
      </c>
      <c r="E75" s="49">
        <f t="shared" si="21"/>
        <v>0</v>
      </c>
      <c r="F75" s="49">
        <v>0</v>
      </c>
      <c r="G75" s="49">
        <v>0</v>
      </c>
      <c r="H75" s="49">
        <v>0</v>
      </c>
      <c r="I75" s="49">
        <v>0</v>
      </c>
      <c r="J75" s="11"/>
      <c r="K75" s="11"/>
      <c r="L75" s="11"/>
      <c r="M75" s="82"/>
    </row>
    <row r="76" spans="1:13" ht="15.75" thickBot="1" x14ac:dyDescent="0.3">
      <c r="A76" s="70"/>
      <c r="B76" s="88"/>
      <c r="C76" s="91"/>
      <c r="D76" s="29" t="s">
        <v>44</v>
      </c>
      <c r="E76" s="49">
        <f t="shared" si="21"/>
        <v>0</v>
      </c>
      <c r="F76" s="49">
        <v>0</v>
      </c>
      <c r="G76" s="49">
        <v>0</v>
      </c>
      <c r="H76" s="49">
        <v>0</v>
      </c>
      <c r="I76" s="49">
        <v>0</v>
      </c>
      <c r="J76" s="11"/>
      <c r="K76" s="11"/>
      <c r="L76" s="11"/>
      <c r="M76" s="82"/>
    </row>
    <row r="77" spans="1:13" ht="15.75" thickBot="1" x14ac:dyDescent="0.3">
      <c r="A77" s="71"/>
      <c r="B77" s="89"/>
      <c r="C77" s="91"/>
      <c r="D77" s="10" t="s">
        <v>18</v>
      </c>
      <c r="E77" s="13">
        <f>SUM(E70:E76)</f>
        <v>14.69</v>
      </c>
      <c r="F77" s="13">
        <v>0</v>
      </c>
      <c r="G77" s="15">
        <f t="shared" ref="G77" si="22">SUM(G70:G76)</f>
        <v>5.8079999999999998</v>
      </c>
      <c r="H77" s="15">
        <f>SUM(H70:H76)</f>
        <v>1.012</v>
      </c>
      <c r="I77" s="15">
        <f>SUM(I70:I76)</f>
        <v>7.87</v>
      </c>
      <c r="J77" s="11"/>
      <c r="K77" s="11"/>
      <c r="L77" s="11"/>
      <c r="M77" s="83"/>
    </row>
    <row r="78" spans="1:13" ht="19.5" customHeight="1" thickBot="1" x14ac:dyDescent="0.3">
      <c r="A78" s="69" t="s">
        <v>32</v>
      </c>
      <c r="B78" s="87" t="s">
        <v>39</v>
      </c>
      <c r="C78" s="91"/>
      <c r="D78" s="47">
        <v>2021</v>
      </c>
      <c r="E78" s="30">
        <v>0</v>
      </c>
      <c r="F78" s="49">
        <v>0</v>
      </c>
      <c r="G78" s="30">
        <v>0</v>
      </c>
      <c r="H78" s="30">
        <v>0</v>
      </c>
      <c r="I78" s="30">
        <v>0</v>
      </c>
      <c r="J78" s="48"/>
      <c r="K78" s="48"/>
      <c r="L78" s="48"/>
      <c r="M78" s="37"/>
    </row>
    <row r="79" spans="1:13" ht="15.75" thickBot="1" x14ac:dyDescent="0.3">
      <c r="A79" s="70"/>
      <c r="B79" s="88"/>
      <c r="C79" s="91"/>
      <c r="D79" s="47">
        <v>2022</v>
      </c>
      <c r="E79" s="30">
        <v>0</v>
      </c>
      <c r="F79" s="49">
        <v>0</v>
      </c>
      <c r="G79" s="30">
        <v>0</v>
      </c>
      <c r="H79" s="30">
        <v>0</v>
      </c>
      <c r="I79" s="30">
        <v>0</v>
      </c>
      <c r="J79" s="48"/>
      <c r="K79" s="48"/>
      <c r="L79" s="48"/>
      <c r="M79" s="37"/>
    </row>
    <row r="80" spans="1:13" ht="15.75" customHeight="1" thickBot="1" x14ac:dyDescent="0.3">
      <c r="A80" s="70"/>
      <c r="B80" s="88"/>
      <c r="C80" s="91"/>
      <c r="D80" s="29">
        <v>2023</v>
      </c>
      <c r="E80" s="30">
        <f t="shared" ref="E80:E86" si="23">SUM(F80:I80)</f>
        <v>0</v>
      </c>
      <c r="F80" s="49">
        <v>0</v>
      </c>
      <c r="G80" s="30">
        <v>0</v>
      </c>
      <c r="H80" s="30">
        <v>0</v>
      </c>
      <c r="I80" s="30">
        <v>0</v>
      </c>
      <c r="J80" s="11"/>
      <c r="K80" s="11"/>
      <c r="L80" s="11"/>
      <c r="M80" s="81" t="s">
        <v>40</v>
      </c>
    </row>
    <row r="81" spans="1:13" ht="15.75" thickBot="1" x14ac:dyDescent="0.3">
      <c r="A81" s="70"/>
      <c r="B81" s="88"/>
      <c r="C81" s="91"/>
      <c r="D81" s="29">
        <v>2024</v>
      </c>
      <c r="E81" s="30">
        <f t="shared" si="23"/>
        <v>1.55</v>
      </c>
      <c r="F81" s="49">
        <v>0</v>
      </c>
      <c r="G81" s="30">
        <v>0</v>
      </c>
      <c r="H81" s="30">
        <v>0</v>
      </c>
      <c r="I81" s="30">
        <v>1.55</v>
      </c>
      <c r="J81" s="11"/>
      <c r="K81" s="11"/>
      <c r="L81" s="11"/>
      <c r="M81" s="82"/>
    </row>
    <row r="82" spans="1:13" ht="15.75" thickBot="1" x14ac:dyDescent="0.3">
      <c r="A82" s="70"/>
      <c r="B82" s="88"/>
      <c r="C82" s="91"/>
      <c r="D82" s="29">
        <v>2025</v>
      </c>
      <c r="E82" s="30">
        <f t="shared" si="23"/>
        <v>0</v>
      </c>
      <c r="F82" s="49">
        <v>0</v>
      </c>
      <c r="G82" s="30">
        <v>0</v>
      </c>
      <c r="H82" s="30">
        <v>0</v>
      </c>
      <c r="I82" s="30">
        <v>0</v>
      </c>
      <c r="J82" s="11"/>
      <c r="K82" s="11"/>
      <c r="L82" s="11"/>
      <c r="M82" s="82"/>
    </row>
    <row r="83" spans="1:13" ht="15.75" thickBot="1" x14ac:dyDescent="0.3">
      <c r="A83" s="70"/>
      <c r="B83" s="88"/>
      <c r="C83" s="91"/>
      <c r="D83" s="29">
        <v>2026</v>
      </c>
      <c r="E83" s="30">
        <f t="shared" si="23"/>
        <v>0</v>
      </c>
      <c r="F83" s="49">
        <v>0</v>
      </c>
      <c r="G83" s="49">
        <v>0</v>
      </c>
      <c r="H83" s="49">
        <v>0</v>
      </c>
      <c r="I83" s="49">
        <v>0</v>
      </c>
      <c r="J83" s="11"/>
      <c r="K83" s="11"/>
      <c r="L83" s="11"/>
      <c r="M83" s="82"/>
    </row>
    <row r="84" spans="1:13" ht="15.75" thickBot="1" x14ac:dyDescent="0.3">
      <c r="A84" s="70"/>
      <c r="B84" s="88"/>
      <c r="C84" s="91"/>
      <c r="D84" s="29">
        <v>2027</v>
      </c>
      <c r="E84" s="30">
        <f t="shared" si="23"/>
        <v>0</v>
      </c>
      <c r="F84" s="49">
        <v>0</v>
      </c>
      <c r="G84" s="49">
        <v>0</v>
      </c>
      <c r="H84" s="49">
        <v>0</v>
      </c>
      <c r="I84" s="49">
        <v>0</v>
      </c>
      <c r="J84" s="11"/>
      <c r="K84" s="11"/>
      <c r="L84" s="11"/>
      <c r="M84" s="82"/>
    </row>
    <row r="85" spans="1:13" ht="15.75" thickBot="1" x14ac:dyDescent="0.3">
      <c r="A85" s="70"/>
      <c r="B85" s="88"/>
      <c r="C85" s="91"/>
      <c r="D85" s="29">
        <v>2028</v>
      </c>
      <c r="E85" s="30">
        <f t="shared" si="23"/>
        <v>0</v>
      </c>
      <c r="F85" s="49">
        <v>0</v>
      </c>
      <c r="G85" s="49">
        <v>0</v>
      </c>
      <c r="H85" s="49">
        <v>0</v>
      </c>
      <c r="I85" s="49">
        <v>0</v>
      </c>
      <c r="J85" s="11"/>
      <c r="K85" s="11"/>
      <c r="L85" s="11"/>
      <c r="M85" s="82"/>
    </row>
    <row r="86" spans="1:13" ht="15.75" thickBot="1" x14ac:dyDescent="0.3">
      <c r="A86" s="70"/>
      <c r="B86" s="88"/>
      <c r="C86" s="91"/>
      <c r="D86" s="29" t="s">
        <v>44</v>
      </c>
      <c r="E86" s="30">
        <f t="shared" si="23"/>
        <v>0</v>
      </c>
      <c r="F86" s="49">
        <v>0</v>
      </c>
      <c r="G86" s="49">
        <v>0</v>
      </c>
      <c r="H86" s="49">
        <v>0</v>
      </c>
      <c r="I86" s="49">
        <v>0</v>
      </c>
      <c r="J86" s="11"/>
      <c r="K86" s="11"/>
      <c r="L86" s="11"/>
      <c r="M86" s="82"/>
    </row>
    <row r="87" spans="1:13" ht="15.75" thickBot="1" x14ac:dyDescent="0.3">
      <c r="A87" s="71"/>
      <c r="B87" s="89"/>
      <c r="C87" s="92"/>
      <c r="D87" s="10" t="s">
        <v>18</v>
      </c>
      <c r="E87" s="14">
        <f>SUM(E80:E86)</f>
        <v>1.55</v>
      </c>
      <c r="F87" s="13">
        <v>0</v>
      </c>
      <c r="G87" s="15">
        <f t="shared" ref="G87:I87" si="24">SUM(G80:G86)</f>
        <v>0</v>
      </c>
      <c r="H87" s="15">
        <f t="shared" si="24"/>
        <v>0</v>
      </c>
      <c r="I87" s="15">
        <f t="shared" si="24"/>
        <v>1.55</v>
      </c>
      <c r="J87" s="11"/>
      <c r="K87" s="11"/>
      <c r="L87" s="11"/>
      <c r="M87" s="83"/>
    </row>
    <row r="88" spans="1:13" ht="20.25" customHeight="1" thickBot="1" x14ac:dyDescent="0.3">
      <c r="A88" s="78" t="s">
        <v>27</v>
      </c>
      <c r="B88" s="75" t="s">
        <v>19</v>
      </c>
      <c r="C88" s="75"/>
      <c r="D88" s="32">
        <v>2021</v>
      </c>
      <c r="E88" s="34">
        <f>SUM(F88:I88)</f>
        <v>0.20400000000000001</v>
      </c>
      <c r="F88" s="36">
        <v>0</v>
      </c>
      <c r="G88" s="34">
        <f>G98</f>
        <v>0.2</v>
      </c>
      <c r="H88" s="34">
        <f>H98</f>
        <v>4.0000000000000001E-3</v>
      </c>
      <c r="I88" s="34">
        <v>0</v>
      </c>
      <c r="J88" s="35"/>
      <c r="K88" s="35"/>
      <c r="L88" s="35"/>
      <c r="M88" s="81" t="s">
        <v>35</v>
      </c>
    </row>
    <row r="89" spans="1:13" ht="15.75" thickBot="1" x14ac:dyDescent="0.3">
      <c r="A89" s="79"/>
      <c r="B89" s="76"/>
      <c r="C89" s="76"/>
      <c r="D89" s="32">
        <v>2022</v>
      </c>
      <c r="E89" s="34">
        <f>SUM(F89:I89)</f>
        <v>0.40800000000000003</v>
      </c>
      <c r="F89" s="36">
        <v>0</v>
      </c>
      <c r="G89" s="34">
        <f>G99</f>
        <v>0.4</v>
      </c>
      <c r="H89" s="34">
        <f>H99</f>
        <v>8.0000000000000002E-3</v>
      </c>
      <c r="I89" s="34">
        <v>0</v>
      </c>
      <c r="J89" s="35"/>
      <c r="K89" s="35"/>
      <c r="L89" s="35"/>
      <c r="M89" s="82"/>
    </row>
    <row r="90" spans="1:13" ht="15.75" customHeight="1" thickBot="1" x14ac:dyDescent="0.3">
      <c r="A90" s="79"/>
      <c r="B90" s="76"/>
      <c r="C90" s="76"/>
      <c r="D90" s="32">
        <v>2023</v>
      </c>
      <c r="E90" s="34">
        <f>SUM(F90:I90)</f>
        <v>0.40800000000000003</v>
      </c>
      <c r="F90" s="36">
        <v>0</v>
      </c>
      <c r="G90" s="34">
        <f t="shared" ref="G90:H92" si="25">G100</f>
        <v>0.4</v>
      </c>
      <c r="H90" s="34">
        <f t="shared" si="25"/>
        <v>8.0000000000000002E-3</v>
      </c>
      <c r="I90" s="34">
        <v>0</v>
      </c>
      <c r="J90" s="32"/>
      <c r="K90" s="32"/>
      <c r="L90" s="32"/>
      <c r="M90" s="82"/>
    </row>
    <row r="91" spans="1:13" ht="15.75" customHeight="1" thickBot="1" x14ac:dyDescent="0.3">
      <c r="A91" s="79"/>
      <c r="B91" s="76"/>
      <c r="C91" s="76"/>
      <c r="D91" s="32">
        <v>2024</v>
      </c>
      <c r="E91" s="34">
        <f t="shared" ref="E91:E92" si="26">SUM(F91:I91)</f>
        <v>0.40800000000000003</v>
      </c>
      <c r="F91" s="36">
        <v>0</v>
      </c>
      <c r="G91" s="34">
        <f t="shared" si="25"/>
        <v>0.4</v>
      </c>
      <c r="H91" s="34">
        <f t="shared" si="25"/>
        <v>8.0000000000000002E-3</v>
      </c>
      <c r="I91" s="34">
        <v>0</v>
      </c>
      <c r="J91" s="35"/>
      <c r="K91" s="35"/>
      <c r="L91" s="35"/>
      <c r="M91" s="82"/>
    </row>
    <row r="92" spans="1:13" ht="15.75" customHeight="1" thickBot="1" x14ac:dyDescent="0.3">
      <c r="A92" s="79"/>
      <c r="B92" s="76"/>
      <c r="C92" s="76"/>
      <c r="D92" s="32">
        <v>2025</v>
      </c>
      <c r="E92" s="34">
        <f t="shared" si="26"/>
        <v>0.40800000000000003</v>
      </c>
      <c r="F92" s="36">
        <v>0</v>
      </c>
      <c r="G92" s="34">
        <f t="shared" si="25"/>
        <v>0.4</v>
      </c>
      <c r="H92" s="34">
        <f t="shared" si="25"/>
        <v>8.0000000000000002E-3</v>
      </c>
      <c r="I92" s="34">
        <v>0</v>
      </c>
      <c r="J92" s="35"/>
      <c r="K92" s="35"/>
      <c r="L92" s="35"/>
      <c r="M92" s="82"/>
    </row>
    <row r="93" spans="1:13" ht="15.75" customHeight="1" thickBot="1" x14ac:dyDescent="0.3">
      <c r="A93" s="79"/>
      <c r="B93" s="76"/>
      <c r="C93" s="76"/>
      <c r="D93" s="32">
        <v>2026</v>
      </c>
      <c r="E93" s="34">
        <v>0</v>
      </c>
      <c r="F93" s="36">
        <v>0</v>
      </c>
      <c r="G93" s="34">
        <v>0</v>
      </c>
      <c r="H93" s="34">
        <v>0</v>
      </c>
      <c r="I93" s="34">
        <v>0</v>
      </c>
      <c r="J93" s="35"/>
      <c r="K93" s="35"/>
      <c r="L93" s="35"/>
      <c r="M93" s="82"/>
    </row>
    <row r="94" spans="1:13" ht="15.75" customHeight="1" thickBot="1" x14ac:dyDescent="0.3">
      <c r="A94" s="79"/>
      <c r="B94" s="76"/>
      <c r="C94" s="76"/>
      <c r="D94" s="32">
        <v>2027</v>
      </c>
      <c r="E94" s="34">
        <v>0</v>
      </c>
      <c r="F94" s="36">
        <v>0</v>
      </c>
      <c r="G94" s="34">
        <v>0</v>
      </c>
      <c r="H94" s="34">
        <v>0</v>
      </c>
      <c r="I94" s="34">
        <v>0</v>
      </c>
      <c r="J94" s="35"/>
      <c r="K94" s="35"/>
      <c r="L94" s="35"/>
      <c r="M94" s="82"/>
    </row>
    <row r="95" spans="1:13" ht="15.75" customHeight="1" thickBot="1" x14ac:dyDescent="0.3">
      <c r="A95" s="79"/>
      <c r="B95" s="76"/>
      <c r="C95" s="76"/>
      <c r="D95" s="32">
        <v>2028</v>
      </c>
      <c r="E95" s="34">
        <v>0</v>
      </c>
      <c r="F95" s="36">
        <v>0</v>
      </c>
      <c r="G95" s="34">
        <v>0</v>
      </c>
      <c r="H95" s="34">
        <v>0</v>
      </c>
      <c r="I95" s="34">
        <v>0</v>
      </c>
      <c r="J95" s="35"/>
      <c r="K95" s="35"/>
      <c r="L95" s="35"/>
      <c r="M95" s="82"/>
    </row>
    <row r="96" spans="1:13" ht="15.75" customHeight="1" thickBot="1" x14ac:dyDescent="0.3">
      <c r="A96" s="79"/>
      <c r="B96" s="76"/>
      <c r="C96" s="76"/>
      <c r="D96" s="32" t="s">
        <v>44</v>
      </c>
      <c r="E96" s="34">
        <v>0</v>
      </c>
      <c r="F96" s="36">
        <v>0</v>
      </c>
      <c r="G96" s="34">
        <v>0</v>
      </c>
      <c r="H96" s="34">
        <f>+H156</f>
        <v>0</v>
      </c>
      <c r="I96" s="34">
        <v>0</v>
      </c>
      <c r="J96" s="35"/>
      <c r="K96" s="35"/>
      <c r="L96" s="35"/>
      <c r="M96" s="82"/>
    </row>
    <row r="97" spans="1:13" ht="15.75" customHeight="1" thickBot="1" x14ac:dyDescent="0.3">
      <c r="A97" s="80"/>
      <c r="B97" s="77"/>
      <c r="C97" s="77"/>
      <c r="D97" s="32" t="s">
        <v>18</v>
      </c>
      <c r="E97" s="34">
        <f>SUM(F97:I97)</f>
        <v>1.8359999999999999</v>
      </c>
      <c r="F97" s="36">
        <v>0</v>
      </c>
      <c r="G97" s="34">
        <f>SUM(G88:G96)</f>
        <v>1.7999999999999998</v>
      </c>
      <c r="H97" s="34">
        <f>SUM(H88:H96)</f>
        <v>3.6000000000000004E-2</v>
      </c>
      <c r="I97" s="34">
        <f t="shared" ref="I97" si="27">SUM(I90:I96)</f>
        <v>0</v>
      </c>
      <c r="J97" s="35"/>
      <c r="K97" s="35"/>
      <c r="L97" s="35"/>
      <c r="M97" s="82"/>
    </row>
    <row r="98" spans="1:13" ht="15.75" customHeight="1" thickBot="1" x14ac:dyDescent="0.3">
      <c r="A98" s="69" t="s">
        <v>37</v>
      </c>
      <c r="B98" s="87" t="s">
        <v>33</v>
      </c>
      <c r="C98" s="90" t="s">
        <v>34</v>
      </c>
      <c r="D98" s="29">
        <v>2021</v>
      </c>
      <c r="E98" s="30">
        <f>SUM(F98:I98)</f>
        <v>0.20400000000000001</v>
      </c>
      <c r="F98" s="28">
        <v>0</v>
      </c>
      <c r="G98" s="31">
        <v>0.2</v>
      </c>
      <c r="H98" s="31">
        <v>4.0000000000000001E-3</v>
      </c>
      <c r="I98" s="31">
        <v>0</v>
      </c>
      <c r="J98" s="26"/>
      <c r="K98" s="26"/>
      <c r="L98" s="26"/>
      <c r="M98" s="82"/>
    </row>
    <row r="99" spans="1:13" ht="15.75" customHeight="1" thickBot="1" x14ac:dyDescent="0.3">
      <c r="A99" s="70"/>
      <c r="B99" s="88"/>
      <c r="C99" s="91"/>
      <c r="D99" s="29">
        <v>2022</v>
      </c>
      <c r="E99" s="30">
        <f t="shared" ref="E99:E102" si="28">SUM(F99:I99)</f>
        <v>0.40800000000000003</v>
      </c>
      <c r="F99" s="28">
        <v>0</v>
      </c>
      <c r="G99" s="31">
        <v>0.4</v>
      </c>
      <c r="H99" s="31">
        <v>8.0000000000000002E-3</v>
      </c>
      <c r="I99" s="31">
        <v>0</v>
      </c>
      <c r="J99" s="26"/>
      <c r="K99" s="26"/>
      <c r="L99" s="26"/>
      <c r="M99" s="82"/>
    </row>
    <row r="100" spans="1:13" ht="15.75" customHeight="1" thickBot="1" x14ac:dyDescent="0.3">
      <c r="A100" s="70"/>
      <c r="B100" s="88"/>
      <c r="C100" s="91"/>
      <c r="D100" s="29">
        <v>2023</v>
      </c>
      <c r="E100" s="30">
        <f t="shared" si="28"/>
        <v>0.40800000000000003</v>
      </c>
      <c r="F100" s="30">
        <v>0</v>
      </c>
      <c r="G100" s="30">
        <v>0.4</v>
      </c>
      <c r="H100" s="30">
        <v>8.0000000000000002E-3</v>
      </c>
      <c r="I100" s="30">
        <v>0</v>
      </c>
      <c r="J100" s="10"/>
      <c r="K100" s="10"/>
      <c r="L100" s="10"/>
      <c r="M100" s="82"/>
    </row>
    <row r="101" spans="1:13" ht="15.75" customHeight="1" thickBot="1" x14ac:dyDescent="0.3">
      <c r="A101" s="70"/>
      <c r="B101" s="88"/>
      <c r="C101" s="91"/>
      <c r="D101" s="29">
        <v>2024</v>
      </c>
      <c r="E101" s="30">
        <f t="shared" si="28"/>
        <v>0.40800000000000003</v>
      </c>
      <c r="F101" s="30">
        <v>0</v>
      </c>
      <c r="G101" s="30">
        <v>0.4</v>
      </c>
      <c r="H101" s="30">
        <v>8.0000000000000002E-3</v>
      </c>
      <c r="I101" s="30">
        <v>0</v>
      </c>
      <c r="J101" s="11"/>
      <c r="K101" s="11"/>
      <c r="L101" s="11"/>
      <c r="M101" s="82"/>
    </row>
    <row r="102" spans="1:13" ht="15.75" customHeight="1" thickBot="1" x14ac:dyDescent="0.3">
      <c r="A102" s="70"/>
      <c r="B102" s="88"/>
      <c r="C102" s="91"/>
      <c r="D102" s="29">
        <v>2025</v>
      </c>
      <c r="E102" s="30">
        <f t="shared" si="28"/>
        <v>0.40800000000000003</v>
      </c>
      <c r="F102" s="30">
        <v>0</v>
      </c>
      <c r="G102" s="30">
        <v>0.4</v>
      </c>
      <c r="H102" s="30">
        <v>8.0000000000000002E-3</v>
      </c>
      <c r="I102" s="30">
        <v>0</v>
      </c>
      <c r="J102" s="11"/>
      <c r="K102" s="11"/>
      <c r="L102" s="11"/>
      <c r="M102" s="82"/>
    </row>
    <row r="103" spans="1:13" ht="15.75" customHeight="1" thickBot="1" x14ac:dyDescent="0.3">
      <c r="A103" s="70"/>
      <c r="B103" s="88"/>
      <c r="C103" s="91"/>
      <c r="D103" s="29">
        <v>2026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11"/>
      <c r="K103" s="11"/>
      <c r="L103" s="11"/>
      <c r="M103" s="82"/>
    </row>
    <row r="104" spans="1:13" ht="15.75" customHeight="1" thickBot="1" x14ac:dyDescent="0.3">
      <c r="A104" s="70"/>
      <c r="B104" s="88"/>
      <c r="C104" s="91"/>
      <c r="D104" s="29">
        <v>2027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11"/>
      <c r="K104" s="11"/>
      <c r="L104" s="11"/>
      <c r="M104" s="82"/>
    </row>
    <row r="105" spans="1:13" ht="15.75" customHeight="1" thickBot="1" x14ac:dyDescent="0.3">
      <c r="A105" s="70"/>
      <c r="B105" s="88"/>
      <c r="C105" s="91"/>
      <c r="D105" s="29">
        <v>2028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11"/>
      <c r="K105" s="11"/>
      <c r="L105" s="11"/>
      <c r="M105" s="82"/>
    </row>
    <row r="106" spans="1:13" ht="15.75" customHeight="1" thickBot="1" x14ac:dyDescent="0.3">
      <c r="A106" s="70"/>
      <c r="B106" s="88"/>
      <c r="C106" s="91"/>
      <c r="D106" s="29" t="s">
        <v>44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11"/>
      <c r="K106" s="11"/>
      <c r="L106" s="11"/>
      <c r="M106" s="82"/>
    </row>
    <row r="107" spans="1:13" ht="15.75" customHeight="1" thickBot="1" x14ac:dyDescent="0.3">
      <c r="A107" s="71"/>
      <c r="B107" s="89"/>
      <c r="C107" s="92"/>
      <c r="D107" s="10" t="s">
        <v>18</v>
      </c>
      <c r="E107" s="15">
        <f>SUM(E98:E106)</f>
        <v>1.8359999999999999</v>
      </c>
      <c r="F107" s="15">
        <f t="shared" ref="F107:I107" si="29">SUM(F98:F106)</f>
        <v>0</v>
      </c>
      <c r="G107" s="15">
        <f t="shared" si="29"/>
        <v>1.7999999999999998</v>
      </c>
      <c r="H107" s="15">
        <f t="shared" si="29"/>
        <v>3.6000000000000004E-2</v>
      </c>
      <c r="I107" s="15">
        <f t="shared" si="29"/>
        <v>0</v>
      </c>
      <c r="J107" s="11"/>
      <c r="K107" s="11"/>
      <c r="L107" s="11"/>
      <c r="M107" s="83"/>
    </row>
    <row r="108" spans="1:13" ht="15.75" customHeight="1" thickBot="1" x14ac:dyDescent="0.3">
      <c r="A108" s="78">
        <v>4</v>
      </c>
      <c r="B108" s="75" t="s">
        <v>19</v>
      </c>
      <c r="C108" s="75"/>
      <c r="D108" s="32">
        <v>2021</v>
      </c>
      <c r="E108" s="36">
        <v>0</v>
      </c>
      <c r="F108" s="34">
        <v>0</v>
      </c>
      <c r="G108" s="34">
        <v>0</v>
      </c>
      <c r="H108" s="34">
        <v>0</v>
      </c>
      <c r="I108" s="34">
        <v>0</v>
      </c>
      <c r="J108" s="35"/>
      <c r="K108" s="35"/>
      <c r="L108" s="35"/>
      <c r="M108" s="96" t="s">
        <v>35</v>
      </c>
    </row>
    <row r="109" spans="1:13" ht="15.75" customHeight="1" thickBot="1" x14ac:dyDescent="0.3">
      <c r="A109" s="79"/>
      <c r="B109" s="76"/>
      <c r="C109" s="76"/>
      <c r="D109" s="32">
        <v>2022</v>
      </c>
      <c r="E109" s="36">
        <f>E119</f>
        <v>1.2337</v>
      </c>
      <c r="F109" s="34">
        <v>0</v>
      </c>
      <c r="G109" s="34">
        <f>G119</f>
        <v>1.2090000000000001</v>
      </c>
      <c r="H109" s="34">
        <f>H119</f>
        <v>2.47E-2</v>
      </c>
      <c r="I109" s="34">
        <v>0</v>
      </c>
      <c r="J109" s="35"/>
      <c r="K109" s="35"/>
      <c r="L109" s="35"/>
      <c r="M109" s="97"/>
    </row>
    <row r="110" spans="1:13" ht="15.75" customHeight="1" thickBot="1" x14ac:dyDescent="0.3">
      <c r="A110" s="79"/>
      <c r="B110" s="76"/>
      <c r="C110" s="76"/>
      <c r="D110" s="32">
        <v>2023</v>
      </c>
      <c r="E110" s="36">
        <f>E126</f>
        <v>0</v>
      </c>
      <c r="F110" s="36">
        <v>0</v>
      </c>
      <c r="G110" s="34">
        <f>G126</f>
        <v>0</v>
      </c>
      <c r="H110" s="34">
        <f>H126</f>
        <v>0</v>
      </c>
      <c r="I110" s="34">
        <v>0</v>
      </c>
      <c r="J110" s="32"/>
      <c r="K110" s="32"/>
      <c r="L110" s="32"/>
      <c r="M110" s="97"/>
    </row>
    <row r="111" spans="1:13" ht="15.75" customHeight="1" thickBot="1" x14ac:dyDescent="0.3">
      <c r="A111" s="79"/>
      <c r="B111" s="76"/>
      <c r="C111" s="76"/>
      <c r="D111" s="32">
        <v>2024</v>
      </c>
      <c r="E111" s="36">
        <f t="shared" ref="E111:E117" si="30">SUM(F111:I111)</f>
        <v>1.2337</v>
      </c>
      <c r="F111" s="36">
        <v>0</v>
      </c>
      <c r="G111" s="34">
        <f>G127</f>
        <v>1.2090000000000001</v>
      </c>
      <c r="H111" s="34">
        <f>H127</f>
        <v>2.47E-2</v>
      </c>
      <c r="I111" s="34">
        <v>0</v>
      </c>
      <c r="J111" s="35"/>
      <c r="K111" s="35"/>
      <c r="L111" s="35"/>
      <c r="M111" s="97"/>
    </row>
    <row r="112" spans="1:13" ht="15.75" customHeight="1" thickBot="1" x14ac:dyDescent="0.3">
      <c r="A112" s="79"/>
      <c r="B112" s="76"/>
      <c r="C112" s="76"/>
      <c r="D112" s="32">
        <v>2025</v>
      </c>
      <c r="E112" s="36">
        <f t="shared" si="30"/>
        <v>0</v>
      </c>
      <c r="F112" s="36">
        <v>0</v>
      </c>
      <c r="G112" s="34">
        <v>0</v>
      </c>
      <c r="H112" s="34">
        <f>H128</f>
        <v>0</v>
      </c>
      <c r="I112" s="34">
        <v>0</v>
      </c>
      <c r="J112" s="35"/>
      <c r="K112" s="35"/>
      <c r="L112" s="35"/>
      <c r="M112" s="97"/>
    </row>
    <row r="113" spans="1:13" ht="15.75" customHeight="1" thickBot="1" x14ac:dyDescent="0.3">
      <c r="A113" s="79"/>
      <c r="B113" s="76"/>
      <c r="C113" s="76"/>
      <c r="D113" s="32">
        <v>2026</v>
      </c>
      <c r="E113" s="36">
        <f t="shared" si="30"/>
        <v>0</v>
      </c>
      <c r="F113" s="36">
        <v>0</v>
      </c>
      <c r="G113" s="34">
        <v>0</v>
      </c>
      <c r="H113" s="34">
        <v>0</v>
      </c>
      <c r="I113" s="34">
        <v>0</v>
      </c>
      <c r="J113" s="35"/>
      <c r="K113" s="35"/>
      <c r="L113" s="35"/>
      <c r="M113" s="97"/>
    </row>
    <row r="114" spans="1:13" ht="15.75" customHeight="1" thickBot="1" x14ac:dyDescent="0.3">
      <c r="A114" s="79"/>
      <c r="B114" s="76"/>
      <c r="C114" s="76"/>
      <c r="D114" s="32">
        <v>2027</v>
      </c>
      <c r="E114" s="36">
        <f t="shared" si="30"/>
        <v>0</v>
      </c>
      <c r="F114" s="36">
        <v>0</v>
      </c>
      <c r="G114" s="34">
        <v>0</v>
      </c>
      <c r="H114" s="34">
        <v>0</v>
      </c>
      <c r="I114" s="34">
        <v>0</v>
      </c>
      <c r="J114" s="35"/>
      <c r="K114" s="35"/>
      <c r="L114" s="35"/>
      <c r="M114" s="97"/>
    </row>
    <row r="115" spans="1:13" ht="15.75" customHeight="1" thickBot="1" x14ac:dyDescent="0.3">
      <c r="A115" s="79"/>
      <c r="B115" s="76"/>
      <c r="C115" s="76"/>
      <c r="D115" s="32">
        <v>2028</v>
      </c>
      <c r="E115" s="36">
        <f t="shared" si="30"/>
        <v>0</v>
      </c>
      <c r="F115" s="36">
        <v>0</v>
      </c>
      <c r="G115" s="34">
        <v>0</v>
      </c>
      <c r="H115" s="34">
        <v>0</v>
      </c>
      <c r="I115" s="34">
        <v>0</v>
      </c>
      <c r="J115" s="35"/>
      <c r="K115" s="35"/>
      <c r="L115" s="35"/>
      <c r="M115" s="97"/>
    </row>
    <row r="116" spans="1:13" ht="15.75" customHeight="1" thickBot="1" x14ac:dyDescent="0.3">
      <c r="A116" s="79"/>
      <c r="B116" s="76"/>
      <c r="C116" s="76"/>
      <c r="D116" s="32" t="s">
        <v>44</v>
      </c>
      <c r="E116" s="36">
        <f t="shared" si="30"/>
        <v>0</v>
      </c>
      <c r="F116" s="36">
        <v>0</v>
      </c>
      <c r="G116" s="34">
        <v>0</v>
      </c>
      <c r="H116" s="34">
        <v>0</v>
      </c>
      <c r="I116" s="34">
        <v>0</v>
      </c>
      <c r="J116" s="35"/>
      <c r="K116" s="35"/>
      <c r="L116" s="35"/>
      <c r="M116" s="97"/>
    </row>
    <row r="117" spans="1:13" ht="15.75" customHeight="1" thickBot="1" x14ac:dyDescent="0.3">
      <c r="A117" s="79"/>
      <c r="B117" s="76"/>
      <c r="C117" s="77"/>
      <c r="D117" s="32" t="s">
        <v>18</v>
      </c>
      <c r="E117" s="36">
        <f t="shared" si="30"/>
        <v>1.2337</v>
      </c>
      <c r="F117" s="36">
        <v>0</v>
      </c>
      <c r="G117" s="34">
        <f t="shared" ref="G117" si="31">SUM(G110:G116)</f>
        <v>1.2090000000000001</v>
      </c>
      <c r="H117" s="34">
        <f t="shared" ref="H117:I117" si="32">SUM(H110:H116)</f>
        <v>2.47E-2</v>
      </c>
      <c r="I117" s="34">
        <f t="shared" si="32"/>
        <v>0</v>
      </c>
      <c r="J117" s="35"/>
      <c r="K117" s="35"/>
      <c r="L117" s="35"/>
      <c r="M117" s="97"/>
    </row>
    <row r="118" spans="1:13" ht="15.75" customHeight="1" thickBot="1" x14ac:dyDescent="0.3">
      <c r="A118" s="84">
        <v>44930</v>
      </c>
      <c r="B118" s="87" t="s">
        <v>48</v>
      </c>
      <c r="C118" s="93" t="s">
        <v>49</v>
      </c>
      <c r="D118" s="29">
        <v>2021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6"/>
      <c r="K118" s="26"/>
      <c r="L118" s="26"/>
      <c r="M118" s="97"/>
    </row>
    <row r="119" spans="1:13" ht="15.75" customHeight="1" thickBot="1" x14ac:dyDescent="0.3">
      <c r="A119" s="70"/>
      <c r="B119" s="88"/>
      <c r="C119" s="94"/>
      <c r="D119" s="29">
        <v>2022</v>
      </c>
      <c r="E119" s="31">
        <f t="shared" ref="E119:E126" si="33">SUM(F119:I119)</f>
        <v>1.2337</v>
      </c>
      <c r="F119" s="31">
        <v>0</v>
      </c>
      <c r="G119" s="31">
        <v>1.2090000000000001</v>
      </c>
      <c r="H119" s="31">
        <v>2.47E-2</v>
      </c>
      <c r="I119" s="31">
        <v>0</v>
      </c>
      <c r="J119" s="26"/>
      <c r="K119" s="26"/>
      <c r="L119" s="26"/>
      <c r="M119" s="97"/>
    </row>
    <row r="120" spans="1:13" ht="15.75" customHeight="1" thickBot="1" x14ac:dyDescent="0.3">
      <c r="A120" s="70"/>
      <c r="B120" s="88"/>
      <c r="C120" s="94"/>
      <c r="D120" s="29">
        <v>2023</v>
      </c>
      <c r="E120" s="31">
        <f t="shared" si="33"/>
        <v>0</v>
      </c>
      <c r="F120" s="31">
        <v>0</v>
      </c>
      <c r="G120" s="31">
        <v>0</v>
      </c>
      <c r="H120" s="31">
        <v>0</v>
      </c>
      <c r="I120" s="31">
        <v>0</v>
      </c>
      <c r="J120" s="24"/>
      <c r="K120" s="24"/>
      <c r="L120" s="24"/>
      <c r="M120" s="97"/>
    </row>
    <row r="121" spans="1:13" ht="15.75" customHeight="1" thickBot="1" x14ac:dyDescent="0.3">
      <c r="A121" s="70"/>
      <c r="B121" s="88"/>
      <c r="C121" s="94"/>
      <c r="D121" s="29">
        <v>2024</v>
      </c>
      <c r="E121" s="31">
        <f t="shared" si="33"/>
        <v>0</v>
      </c>
      <c r="F121" s="31">
        <v>0</v>
      </c>
      <c r="G121" s="31">
        <v>0</v>
      </c>
      <c r="H121" s="31">
        <v>0</v>
      </c>
      <c r="I121" s="31">
        <v>0</v>
      </c>
      <c r="J121" s="26"/>
      <c r="K121" s="26"/>
      <c r="L121" s="26"/>
      <c r="M121" s="97"/>
    </row>
    <row r="122" spans="1:13" ht="15.75" customHeight="1" thickBot="1" x14ac:dyDescent="0.3">
      <c r="A122" s="70"/>
      <c r="B122" s="88"/>
      <c r="C122" s="94"/>
      <c r="D122" s="29">
        <v>2025</v>
      </c>
      <c r="E122" s="31">
        <f t="shared" si="33"/>
        <v>0</v>
      </c>
      <c r="F122" s="31">
        <v>0</v>
      </c>
      <c r="G122" s="31">
        <v>0</v>
      </c>
      <c r="H122" s="31">
        <v>0</v>
      </c>
      <c r="I122" s="31">
        <v>0</v>
      </c>
      <c r="J122" s="26"/>
      <c r="K122" s="26"/>
      <c r="L122" s="26"/>
      <c r="M122" s="97"/>
    </row>
    <row r="123" spans="1:13" ht="15.75" customHeight="1" thickBot="1" x14ac:dyDescent="0.3">
      <c r="A123" s="70"/>
      <c r="B123" s="88"/>
      <c r="C123" s="94"/>
      <c r="D123" s="29">
        <v>2026</v>
      </c>
      <c r="E123" s="31">
        <f t="shared" si="33"/>
        <v>0</v>
      </c>
      <c r="F123" s="31">
        <v>0</v>
      </c>
      <c r="G123" s="31">
        <v>0</v>
      </c>
      <c r="H123" s="31">
        <v>0</v>
      </c>
      <c r="I123" s="31">
        <v>0</v>
      </c>
      <c r="J123" s="26"/>
      <c r="K123" s="26"/>
      <c r="L123" s="26"/>
      <c r="M123" s="97"/>
    </row>
    <row r="124" spans="1:13" ht="15.75" customHeight="1" thickBot="1" x14ac:dyDescent="0.3">
      <c r="A124" s="70"/>
      <c r="B124" s="88"/>
      <c r="C124" s="94"/>
      <c r="D124" s="29">
        <v>2027</v>
      </c>
      <c r="E124" s="31">
        <f t="shared" si="33"/>
        <v>0</v>
      </c>
      <c r="F124" s="31">
        <v>0</v>
      </c>
      <c r="G124" s="31">
        <v>0</v>
      </c>
      <c r="H124" s="31">
        <v>0</v>
      </c>
      <c r="I124" s="31">
        <v>0</v>
      </c>
      <c r="J124" s="26"/>
      <c r="K124" s="26"/>
      <c r="L124" s="26"/>
      <c r="M124" s="97"/>
    </row>
    <row r="125" spans="1:13" ht="15.75" customHeight="1" thickBot="1" x14ac:dyDescent="0.3">
      <c r="A125" s="70"/>
      <c r="B125" s="88"/>
      <c r="C125" s="94"/>
      <c r="D125" s="29">
        <v>2028</v>
      </c>
      <c r="E125" s="31">
        <f t="shared" si="33"/>
        <v>0</v>
      </c>
      <c r="F125" s="31">
        <v>0</v>
      </c>
      <c r="G125" s="31">
        <v>0</v>
      </c>
      <c r="H125" s="31">
        <v>0</v>
      </c>
      <c r="I125" s="31">
        <v>0</v>
      </c>
      <c r="J125" s="26"/>
      <c r="K125" s="26"/>
      <c r="L125" s="26"/>
      <c r="M125" s="97"/>
    </row>
    <row r="126" spans="1:13" ht="15.75" customHeight="1" thickBot="1" x14ac:dyDescent="0.3">
      <c r="A126" s="70"/>
      <c r="B126" s="88"/>
      <c r="C126" s="94"/>
      <c r="D126" s="29" t="s">
        <v>44</v>
      </c>
      <c r="E126" s="31">
        <f t="shared" si="33"/>
        <v>0</v>
      </c>
      <c r="F126" s="31">
        <v>0</v>
      </c>
      <c r="G126" s="31">
        <v>0</v>
      </c>
      <c r="H126" s="31">
        <v>0</v>
      </c>
      <c r="I126" s="31">
        <v>0</v>
      </c>
      <c r="J126" s="26"/>
      <c r="K126" s="26"/>
      <c r="L126" s="26"/>
      <c r="M126" s="97"/>
    </row>
    <row r="127" spans="1:13" ht="15.75" customHeight="1" thickBot="1" x14ac:dyDescent="0.3">
      <c r="A127" s="71"/>
      <c r="B127" s="89"/>
      <c r="C127" s="95"/>
      <c r="D127" s="24" t="s">
        <v>18</v>
      </c>
      <c r="E127" s="25">
        <f>E119</f>
        <v>1.2337</v>
      </c>
      <c r="F127" s="25">
        <v>0</v>
      </c>
      <c r="G127" s="25">
        <f>G119</f>
        <v>1.2090000000000001</v>
      </c>
      <c r="H127" s="25">
        <f>H119</f>
        <v>2.47E-2</v>
      </c>
      <c r="I127" s="25">
        <f t="shared" ref="I127" si="34">SUM(I120:I126)</f>
        <v>0</v>
      </c>
      <c r="J127" s="26"/>
      <c r="K127" s="26"/>
      <c r="L127" s="26"/>
      <c r="M127" s="98"/>
    </row>
    <row r="128" spans="1:13" ht="15.75" customHeight="1" thickBot="1" x14ac:dyDescent="0.3">
      <c r="A128" s="78" t="s">
        <v>50</v>
      </c>
      <c r="B128" s="75" t="s">
        <v>19</v>
      </c>
      <c r="C128" s="75"/>
      <c r="D128" s="32">
        <v>2021</v>
      </c>
      <c r="E128" s="36">
        <v>0</v>
      </c>
      <c r="F128" s="34">
        <v>0</v>
      </c>
      <c r="G128" s="34">
        <v>0</v>
      </c>
      <c r="H128" s="34">
        <v>0</v>
      </c>
      <c r="I128" s="34">
        <v>0</v>
      </c>
      <c r="J128" s="35"/>
      <c r="K128" s="35"/>
      <c r="L128" s="35"/>
      <c r="M128" s="96" t="s">
        <v>35</v>
      </c>
    </row>
    <row r="129" spans="1:13" ht="15.75" customHeight="1" thickBot="1" x14ac:dyDescent="0.3">
      <c r="A129" s="79"/>
      <c r="B129" s="76"/>
      <c r="C129" s="76"/>
      <c r="D129" s="32">
        <v>2022</v>
      </c>
      <c r="E129" s="36">
        <v>0</v>
      </c>
      <c r="F129" s="34">
        <v>0</v>
      </c>
      <c r="G129" s="34">
        <v>0</v>
      </c>
      <c r="H129" s="34">
        <v>0</v>
      </c>
      <c r="I129" s="34">
        <v>0</v>
      </c>
      <c r="J129" s="35"/>
      <c r="K129" s="35"/>
      <c r="L129" s="35"/>
      <c r="M129" s="97"/>
    </row>
    <row r="130" spans="1:13" ht="15.75" customHeight="1" thickBot="1" x14ac:dyDescent="0.3">
      <c r="A130" s="79"/>
      <c r="B130" s="76"/>
      <c r="C130" s="76"/>
      <c r="D130" s="32">
        <v>2023</v>
      </c>
      <c r="E130" s="36">
        <f>E140</f>
        <v>1.2887</v>
      </c>
      <c r="F130" s="36">
        <v>0</v>
      </c>
      <c r="G130" s="34">
        <f>G140</f>
        <v>1.25</v>
      </c>
      <c r="H130" s="34">
        <f>H140</f>
        <v>3.8699999999999998E-2</v>
      </c>
      <c r="I130" s="34">
        <v>0</v>
      </c>
      <c r="J130" s="32"/>
      <c r="K130" s="32"/>
      <c r="L130" s="32"/>
      <c r="M130" s="97"/>
    </row>
    <row r="131" spans="1:13" ht="15.75" thickBot="1" x14ac:dyDescent="0.3">
      <c r="A131" s="79"/>
      <c r="B131" s="76"/>
      <c r="C131" s="76"/>
      <c r="D131" s="32">
        <v>2024</v>
      </c>
      <c r="E131" s="36">
        <f t="shared" ref="E131:E137" si="35">SUM(F131:I131)</f>
        <v>0</v>
      </c>
      <c r="F131" s="36">
        <v>0</v>
      </c>
      <c r="G131" s="34">
        <f>G141</f>
        <v>0</v>
      </c>
      <c r="H131" s="34">
        <f>H141</f>
        <v>0</v>
      </c>
      <c r="I131" s="34">
        <v>0</v>
      </c>
      <c r="J131" s="35"/>
      <c r="K131" s="35"/>
      <c r="L131" s="35"/>
      <c r="M131" s="97"/>
    </row>
    <row r="132" spans="1:13" ht="15.75" thickBot="1" x14ac:dyDescent="0.3">
      <c r="A132" s="79"/>
      <c r="B132" s="76"/>
      <c r="C132" s="76"/>
      <c r="D132" s="32">
        <v>2025</v>
      </c>
      <c r="E132" s="36">
        <f t="shared" si="35"/>
        <v>0</v>
      </c>
      <c r="F132" s="36">
        <v>0</v>
      </c>
      <c r="G132" s="34">
        <v>0</v>
      </c>
      <c r="H132" s="34">
        <f>H142</f>
        <v>0</v>
      </c>
      <c r="I132" s="34">
        <v>0</v>
      </c>
      <c r="J132" s="35"/>
      <c r="K132" s="35"/>
      <c r="L132" s="35"/>
      <c r="M132" s="97"/>
    </row>
    <row r="133" spans="1:13" ht="15.75" thickBot="1" x14ac:dyDescent="0.3">
      <c r="A133" s="79"/>
      <c r="B133" s="76"/>
      <c r="C133" s="76"/>
      <c r="D133" s="32">
        <v>2026</v>
      </c>
      <c r="E133" s="36">
        <f t="shared" si="35"/>
        <v>0</v>
      </c>
      <c r="F133" s="36">
        <v>0</v>
      </c>
      <c r="G133" s="34">
        <v>0</v>
      </c>
      <c r="H133" s="34">
        <v>0</v>
      </c>
      <c r="I133" s="34">
        <v>0</v>
      </c>
      <c r="J133" s="35"/>
      <c r="K133" s="35"/>
      <c r="L133" s="35"/>
      <c r="M133" s="97"/>
    </row>
    <row r="134" spans="1:13" ht="15.75" thickBot="1" x14ac:dyDescent="0.3">
      <c r="A134" s="79"/>
      <c r="B134" s="76"/>
      <c r="C134" s="76"/>
      <c r="D134" s="32">
        <v>2027</v>
      </c>
      <c r="E134" s="36">
        <f t="shared" si="35"/>
        <v>0</v>
      </c>
      <c r="F134" s="36">
        <v>0</v>
      </c>
      <c r="G134" s="34">
        <v>0</v>
      </c>
      <c r="H134" s="34">
        <v>0</v>
      </c>
      <c r="I134" s="34">
        <v>0</v>
      </c>
      <c r="J134" s="35"/>
      <c r="K134" s="35"/>
      <c r="L134" s="35"/>
      <c r="M134" s="97"/>
    </row>
    <row r="135" spans="1:13" ht="15.75" thickBot="1" x14ac:dyDescent="0.3">
      <c r="A135" s="79"/>
      <c r="B135" s="76"/>
      <c r="C135" s="76"/>
      <c r="D135" s="32">
        <v>2028</v>
      </c>
      <c r="E135" s="36">
        <f t="shared" si="35"/>
        <v>0</v>
      </c>
      <c r="F135" s="36">
        <v>0</v>
      </c>
      <c r="G135" s="34">
        <v>0</v>
      </c>
      <c r="H135" s="34">
        <v>0</v>
      </c>
      <c r="I135" s="34">
        <v>0</v>
      </c>
      <c r="J135" s="35"/>
      <c r="K135" s="35"/>
      <c r="L135" s="35"/>
      <c r="M135" s="97"/>
    </row>
    <row r="136" spans="1:13" ht="15.75" thickBot="1" x14ac:dyDescent="0.3">
      <c r="A136" s="79"/>
      <c r="B136" s="76"/>
      <c r="C136" s="76"/>
      <c r="D136" s="32" t="s">
        <v>44</v>
      </c>
      <c r="E136" s="36">
        <f t="shared" si="35"/>
        <v>0</v>
      </c>
      <c r="F136" s="36">
        <v>0</v>
      </c>
      <c r="G136" s="34">
        <v>0</v>
      </c>
      <c r="H136" s="34">
        <v>0</v>
      </c>
      <c r="I136" s="34">
        <v>0</v>
      </c>
      <c r="J136" s="35"/>
      <c r="K136" s="35"/>
      <c r="L136" s="35"/>
      <c r="M136" s="97"/>
    </row>
    <row r="137" spans="1:13" ht="15.75" thickBot="1" x14ac:dyDescent="0.3">
      <c r="A137" s="80"/>
      <c r="B137" s="77"/>
      <c r="C137" s="77"/>
      <c r="D137" s="32" t="s">
        <v>18</v>
      </c>
      <c r="E137" s="36">
        <f t="shared" si="35"/>
        <v>1.2887</v>
      </c>
      <c r="F137" s="36">
        <v>0</v>
      </c>
      <c r="G137" s="34">
        <f t="shared" ref="G137" si="36">SUM(G130:G136)</f>
        <v>1.25</v>
      </c>
      <c r="H137" s="34">
        <f t="shared" ref="H137" si="37">SUM(H130:H136)</f>
        <v>3.8699999999999998E-2</v>
      </c>
      <c r="I137" s="34">
        <f t="shared" ref="I137" si="38">SUM(I130:I136)</f>
        <v>0</v>
      </c>
      <c r="J137" s="35"/>
      <c r="K137" s="35"/>
      <c r="L137" s="35"/>
      <c r="M137" s="97"/>
    </row>
    <row r="138" spans="1:13" ht="18" customHeight="1" thickBot="1" x14ac:dyDescent="0.3">
      <c r="A138" s="99" t="s">
        <v>51</v>
      </c>
      <c r="B138" s="66" t="s">
        <v>45</v>
      </c>
      <c r="C138" s="93" t="s">
        <v>46</v>
      </c>
      <c r="D138" s="29">
        <v>2021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26"/>
      <c r="K138" s="26"/>
      <c r="L138" s="26"/>
      <c r="M138" s="97"/>
    </row>
    <row r="139" spans="1:13" ht="15.75" thickBot="1" x14ac:dyDescent="0.3">
      <c r="A139" s="100"/>
      <c r="B139" s="67"/>
      <c r="C139" s="94"/>
      <c r="D139" s="29">
        <v>2022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26"/>
      <c r="K139" s="26"/>
      <c r="L139" s="26"/>
      <c r="M139" s="97"/>
    </row>
    <row r="140" spans="1:13" ht="15.75" customHeight="1" thickBot="1" x14ac:dyDescent="0.3">
      <c r="A140" s="100"/>
      <c r="B140" s="67"/>
      <c r="C140" s="94"/>
      <c r="D140" s="29">
        <v>2023</v>
      </c>
      <c r="E140" s="31">
        <f t="shared" ref="E140:E146" si="39">SUM(F140:I140)</f>
        <v>1.2887</v>
      </c>
      <c r="F140" s="31">
        <v>0</v>
      </c>
      <c r="G140" s="31">
        <v>1.25</v>
      </c>
      <c r="H140" s="31">
        <v>3.8699999999999998E-2</v>
      </c>
      <c r="I140" s="31">
        <v>0</v>
      </c>
      <c r="J140" s="24"/>
      <c r="K140" s="24"/>
      <c r="L140" s="24"/>
      <c r="M140" s="97"/>
    </row>
    <row r="141" spans="1:13" ht="15.75" thickBot="1" x14ac:dyDescent="0.3">
      <c r="A141" s="100"/>
      <c r="B141" s="67"/>
      <c r="C141" s="94"/>
      <c r="D141" s="29">
        <v>2024</v>
      </c>
      <c r="E141" s="31">
        <f t="shared" si="39"/>
        <v>0</v>
      </c>
      <c r="F141" s="31">
        <v>0</v>
      </c>
      <c r="G141" s="31">
        <v>0</v>
      </c>
      <c r="H141" s="31">
        <v>0</v>
      </c>
      <c r="I141" s="31">
        <v>0</v>
      </c>
      <c r="J141" s="26"/>
      <c r="K141" s="26"/>
      <c r="L141" s="26"/>
      <c r="M141" s="97"/>
    </row>
    <row r="142" spans="1:13" ht="15.75" thickBot="1" x14ac:dyDescent="0.3">
      <c r="A142" s="100"/>
      <c r="B142" s="67"/>
      <c r="C142" s="94"/>
      <c r="D142" s="29">
        <v>2025</v>
      </c>
      <c r="E142" s="31">
        <f t="shared" si="39"/>
        <v>0</v>
      </c>
      <c r="F142" s="31">
        <v>0</v>
      </c>
      <c r="G142" s="31">
        <v>0</v>
      </c>
      <c r="H142" s="31">
        <v>0</v>
      </c>
      <c r="I142" s="31">
        <v>0</v>
      </c>
      <c r="J142" s="26"/>
      <c r="K142" s="26"/>
      <c r="L142" s="26"/>
      <c r="M142" s="97"/>
    </row>
    <row r="143" spans="1:13" ht="15.75" thickBot="1" x14ac:dyDescent="0.3">
      <c r="A143" s="100"/>
      <c r="B143" s="67"/>
      <c r="C143" s="94"/>
      <c r="D143" s="29">
        <v>2026</v>
      </c>
      <c r="E143" s="31">
        <f t="shared" si="39"/>
        <v>0</v>
      </c>
      <c r="F143" s="31">
        <v>0</v>
      </c>
      <c r="G143" s="31">
        <v>0</v>
      </c>
      <c r="H143" s="31">
        <v>0</v>
      </c>
      <c r="I143" s="31">
        <v>0</v>
      </c>
      <c r="J143" s="26"/>
      <c r="K143" s="26"/>
      <c r="L143" s="26"/>
      <c r="M143" s="97"/>
    </row>
    <row r="144" spans="1:13" ht="15.75" thickBot="1" x14ac:dyDescent="0.3">
      <c r="A144" s="100"/>
      <c r="B144" s="67"/>
      <c r="C144" s="94"/>
      <c r="D144" s="29">
        <v>2027</v>
      </c>
      <c r="E144" s="31">
        <f t="shared" si="39"/>
        <v>0</v>
      </c>
      <c r="F144" s="31">
        <v>0</v>
      </c>
      <c r="G144" s="31">
        <v>0</v>
      </c>
      <c r="H144" s="31">
        <v>0</v>
      </c>
      <c r="I144" s="31">
        <v>0</v>
      </c>
      <c r="J144" s="26"/>
      <c r="K144" s="26"/>
      <c r="L144" s="26"/>
      <c r="M144" s="97"/>
    </row>
    <row r="145" spans="1:13" ht="15.75" thickBot="1" x14ac:dyDescent="0.3">
      <c r="A145" s="100"/>
      <c r="B145" s="67"/>
      <c r="C145" s="94"/>
      <c r="D145" s="29">
        <v>2028</v>
      </c>
      <c r="E145" s="31">
        <f t="shared" si="39"/>
        <v>0</v>
      </c>
      <c r="F145" s="31">
        <v>0</v>
      </c>
      <c r="G145" s="31">
        <v>0</v>
      </c>
      <c r="H145" s="31">
        <v>0</v>
      </c>
      <c r="I145" s="31">
        <v>0</v>
      </c>
      <c r="J145" s="26"/>
      <c r="K145" s="26"/>
      <c r="L145" s="26"/>
      <c r="M145" s="97"/>
    </row>
    <row r="146" spans="1:13" ht="15.75" thickBot="1" x14ac:dyDescent="0.3">
      <c r="A146" s="100"/>
      <c r="B146" s="67"/>
      <c r="C146" s="94"/>
      <c r="D146" s="29" t="s">
        <v>44</v>
      </c>
      <c r="E146" s="31">
        <f t="shared" si="39"/>
        <v>0</v>
      </c>
      <c r="F146" s="31">
        <v>0</v>
      </c>
      <c r="G146" s="31">
        <v>0</v>
      </c>
      <c r="H146" s="31">
        <v>0</v>
      </c>
      <c r="I146" s="31">
        <v>0</v>
      </c>
      <c r="J146" s="26"/>
      <c r="K146" s="26"/>
      <c r="L146" s="26"/>
      <c r="M146" s="97"/>
    </row>
    <row r="147" spans="1:13" ht="15.75" thickBot="1" x14ac:dyDescent="0.3">
      <c r="A147" s="101"/>
      <c r="B147" s="68"/>
      <c r="C147" s="95"/>
      <c r="D147" s="24" t="s">
        <v>18</v>
      </c>
      <c r="E147" s="25">
        <f>SUM(E140:E146)</f>
        <v>1.2887</v>
      </c>
      <c r="F147" s="25">
        <v>0</v>
      </c>
      <c r="G147" s="25">
        <f t="shared" ref="G147" si="40">SUM(G140:G146)</f>
        <v>1.25</v>
      </c>
      <c r="H147" s="25">
        <f t="shared" ref="H147" si="41">SUM(H140:H146)</f>
        <v>3.8699999999999998E-2</v>
      </c>
      <c r="I147" s="25">
        <f t="shared" ref="I147" si="42">SUM(I140:I146)</f>
        <v>0</v>
      </c>
      <c r="J147" s="26"/>
      <c r="K147" s="26"/>
      <c r="L147" s="26"/>
      <c r="M147" s="98"/>
    </row>
    <row r="148" spans="1:13" ht="26.25" customHeight="1" thickBot="1" x14ac:dyDescent="0.3">
      <c r="A148" s="78" t="s">
        <v>52</v>
      </c>
      <c r="B148" s="75" t="s">
        <v>19</v>
      </c>
      <c r="C148" s="75"/>
      <c r="D148" s="32">
        <v>2021</v>
      </c>
      <c r="E148" s="36">
        <v>0</v>
      </c>
      <c r="F148" s="36">
        <v>0</v>
      </c>
      <c r="G148" s="34">
        <v>0</v>
      </c>
      <c r="H148" s="34">
        <v>0</v>
      </c>
      <c r="I148" s="34">
        <v>0</v>
      </c>
      <c r="J148" s="35"/>
      <c r="K148" s="35"/>
      <c r="L148" s="35"/>
      <c r="M148" s="96" t="s">
        <v>35</v>
      </c>
    </row>
    <row r="149" spans="1:13" ht="15.75" thickBot="1" x14ac:dyDescent="0.3">
      <c r="A149" s="79"/>
      <c r="B149" s="76"/>
      <c r="C149" s="76"/>
      <c r="D149" s="32">
        <v>2022</v>
      </c>
      <c r="E149" s="36">
        <v>0</v>
      </c>
      <c r="F149" s="36">
        <v>0</v>
      </c>
      <c r="G149" s="34">
        <v>0</v>
      </c>
      <c r="H149" s="34">
        <v>0</v>
      </c>
      <c r="I149" s="34">
        <v>0</v>
      </c>
      <c r="J149" s="35"/>
      <c r="K149" s="35"/>
      <c r="L149" s="35"/>
      <c r="M149" s="97"/>
    </row>
    <row r="150" spans="1:13" ht="15.75" customHeight="1" thickBot="1" x14ac:dyDescent="0.3">
      <c r="A150" s="79"/>
      <c r="B150" s="76"/>
      <c r="C150" s="76"/>
      <c r="D150" s="32">
        <v>2023</v>
      </c>
      <c r="E150" s="36">
        <f>E160</f>
        <v>0</v>
      </c>
      <c r="F150" s="36">
        <v>0</v>
      </c>
      <c r="G150" s="34">
        <f>G160</f>
        <v>0</v>
      </c>
      <c r="H150" s="34">
        <f>H160</f>
        <v>0</v>
      </c>
      <c r="I150" s="34">
        <v>0</v>
      </c>
      <c r="J150" s="32"/>
      <c r="K150" s="32"/>
      <c r="L150" s="32"/>
      <c r="M150" s="97"/>
    </row>
    <row r="151" spans="1:13" ht="15.75" thickBot="1" x14ac:dyDescent="0.3">
      <c r="A151" s="79"/>
      <c r="B151" s="76"/>
      <c r="C151" s="76"/>
      <c r="D151" s="32">
        <v>2024</v>
      </c>
      <c r="E151" s="36">
        <f>E161</f>
        <v>70.152000000000001</v>
      </c>
      <c r="F151" s="36">
        <f>F161</f>
        <v>70.152000000000001</v>
      </c>
      <c r="G151" s="34">
        <f>G161</f>
        <v>0</v>
      </c>
      <c r="H151" s="34">
        <f>H161</f>
        <v>0</v>
      </c>
      <c r="I151" s="34">
        <v>0</v>
      </c>
      <c r="J151" s="35"/>
      <c r="K151" s="35"/>
      <c r="L151" s="35"/>
      <c r="M151" s="97"/>
    </row>
    <row r="152" spans="1:13" ht="15.75" thickBot="1" x14ac:dyDescent="0.3">
      <c r="A152" s="79"/>
      <c r="B152" s="76"/>
      <c r="C152" s="76"/>
      <c r="D152" s="32">
        <v>2025</v>
      </c>
      <c r="E152" s="36">
        <f>E162</f>
        <v>163.68799999999999</v>
      </c>
      <c r="F152" s="36">
        <f>F162</f>
        <v>163.68799999999999</v>
      </c>
      <c r="G152" s="34">
        <v>0</v>
      </c>
      <c r="H152" s="34">
        <f>H162</f>
        <v>0</v>
      </c>
      <c r="I152" s="34">
        <v>0</v>
      </c>
      <c r="J152" s="35"/>
      <c r="K152" s="35"/>
      <c r="L152" s="35"/>
      <c r="M152" s="97"/>
    </row>
    <row r="153" spans="1:13" ht="15.75" thickBot="1" x14ac:dyDescent="0.3">
      <c r="A153" s="79"/>
      <c r="B153" s="76"/>
      <c r="C153" s="76"/>
      <c r="D153" s="32">
        <v>2026</v>
      </c>
      <c r="E153" s="36">
        <f t="shared" ref="E153:E156" si="43">SUM(F153:I153)</f>
        <v>0</v>
      </c>
      <c r="F153" s="36">
        <v>0</v>
      </c>
      <c r="G153" s="34">
        <v>0</v>
      </c>
      <c r="H153" s="34">
        <v>0</v>
      </c>
      <c r="I153" s="34">
        <v>0</v>
      </c>
      <c r="J153" s="35"/>
      <c r="K153" s="35"/>
      <c r="L153" s="35"/>
      <c r="M153" s="97"/>
    </row>
    <row r="154" spans="1:13" ht="15.75" thickBot="1" x14ac:dyDescent="0.3">
      <c r="A154" s="79"/>
      <c r="B154" s="76"/>
      <c r="C154" s="76"/>
      <c r="D154" s="32">
        <v>2027</v>
      </c>
      <c r="E154" s="36">
        <f t="shared" si="43"/>
        <v>0</v>
      </c>
      <c r="F154" s="36">
        <v>0</v>
      </c>
      <c r="G154" s="34">
        <v>0</v>
      </c>
      <c r="H154" s="34">
        <v>0</v>
      </c>
      <c r="I154" s="34">
        <v>0</v>
      </c>
      <c r="J154" s="35"/>
      <c r="K154" s="35"/>
      <c r="L154" s="35"/>
      <c r="M154" s="97"/>
    </row>
    <row r="155" spans="1:13" ht="15.75" thickBot="1" x14ac:dyDescent="0.3">
      <c r="A155" s="79"/>
      <c r="B155" s="76"/>
      <c r="C155" s="76"/>
      <c r="D155" s="32">
        <v>2028</v>
      </c>
      <c r="E155" s="36">
        <f t="shared" si="43"/>
        <v>0</v>
      </c>
      <c r="F155" s="36">
        <v>0</v>
      </c>
      <c r="G155" s="34">
        <v>0</v>
      </c>
      <c r="H155" s="34">
        <v>0</v>
      </c>
      <c r="I155" s="34">
        <v>0</v>
      </c>
      <c r="J155" s="35"/>
      <c r="K155" s="35"/>
      <c r="L155" s="35"/>
      <c r="M155" s="97"/>
    </row>
    <row r="156" spans="1:13" ht="15.75" thickBot="1" x14ac:dyDescent="0.3">
      <c r="A156" s="79"/>
      <c r="B156" s="76"/>
      <c r="C156" s="76"/>
      <c r="D156" s="32" t="s">
        <v>44</v>
      </c>
      <c r="E156" s="36">
        <f t="shared" si="43"/>
        <v>0</v>
      </c>
      <c r="F156" s="36">
        <v>0</v>
      </c>
      <c r="G156" s="34">
        <v>0</v>
      </c>
      <c r="H156" s="34">
        <v>0</v>
      </c>
      <c r="I156" s="34">
        <v>0</v>
      </c>
      <c r="J156" s="35"/>
      <c r="K156" s="35"/>
      <c r="L156" s="35"/>
      <c r="M156" s="97"/>
    </row>
    <row r="157" spans="1:13" ht="15.75" thickBot="1" x14ac:dyDescent="0.3">
      <c r="A157" s="80"/>
      <c r="B157" s="77"/>
      <c r="C157" s="77"/>
      <c r="D157" s="32" t="s">
        <v>18</v>
      </c>
      <c r="E157" s="33">
        <f>SUM(E150:E156)</f>
        <v>233.83999999999997</v>
      </c>
      <c r="F157" s="33">
        <f t="shared" ref="F157:I157" si="44">SUM(F150:F156)</f>
        <v>233.83999999999997</v>
      </c>
      <c r="G157" s="33">
        <f t="shared" si="44"/>
        <v>0</v>
      </c>
      <c r="H157" s="33">
        <f t="shared" si="44"/>
        <v>0</v>
      </c>
      <c r="I157" s="33">
        <f t="shared" si="44"/>
        <v>0</v>
      </c>
      <c r="J157" s="35"/>
      <c r="K157" s="35"/>
      <c r="L157" s="35"/>
      <c r="M157" s="97"/>
    </row>
    <row r="158" spans="1:13" ht="18" customHeight="1" thickBot="1" x14ac:dyDescent="0.3">
      <c r="A158" s="99" t="s">
        <v>53</v>
      </c>
      <c r="B158" s="66" t="s">
        <v>43</v>
      </c>
      <c r="C158" s="93" t="s">
        <v>41</v>
      </c>
      <c r="D158" s="29">
        <v>2021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26"/>
      <c r="K158" s="26"/>
      <c r="L158" s="26"/>
      <c r="M158" s="97"/>
    </row>
    <row r="159" spans="1:13" ht="15.75" thickBot="1" x14ac:dyDescent="0.3">
      <c r="A159" s="100"/>
      <c r="B159" s="67"/>
      <c r="C159" s="94"/>
      <c r="D159" s="29">
        <v>2022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26"/>
      <c r="K159" s="26"/>
      <c r="L159" s="26"/>
      <c r="M159" s="97"/>
    </row>
    <row r="160" spans="1:13" ht="15.75" customHeight="1" thickBot="1" x14ac:dyDescent="0.3">
      <c r="A160" s="100"/>
      <c r="B160" s="67"/>
      <c r="C160" s="94"/>
      <c r="D160" s="29">
        <v>2023</v>
      </c>
      <c r="E160" s="31">
        <f t="shared" ref="E160:E166" si="45">SUM(F160:I160)</f>
        <v>0</v>
      </c>
      <c r="F160" s="31">
        <v>0</v>
      </c>
      <c r="G160" s="31">
        <v>0</v>
      </c>
      <c r="H160" s="31">
        <v>0</v>
      </c>
      <c r="I160" s="31">
        <v>0</v>
      </c>
      <c r="J160" s="24"/>
      <c r="K160" s="24"/>
      <c r="L160" s="24"/>
      <c r="M160" s="97"/>
    </row>
    <row r="161" spans="1:13" ht="15.75" thickBot="1" x14ac:dyDescent="0.3">
      <c r="A161" s="100"/>
      <c r="B161" s="67"/>
      <c r="C161" s="94"/>
      <c r="D161" s="29">
        <v>2024</v>
      </c>
      <c r="E161" s="31">
        <f t="shared" si="45"/>
        <v>70.152000000000001</v>
      </c>
      <c r="F161" s="31">
        <v>70.152000000000001</v>
      </c>
      <c r="G161" s="31">
        <v>0</v>
      </c>
      <c r="H161" s="31">
        <v>0</v>
      </c>
      <c r="I161" s="31">
        <v>0</v>
      </c>
      <c r="J161" s="26"/>
      <c r="K161" s="26"/>
      <c r="L161" s="26"/>
      <c r="M161" s="97"/>
    </row>
    <row r="162" spans="1:13" ht="15.75" thickBot="1" x14ac:dyDescent="0.3">
      <c r="A162" s="100"/>
      <c r="B162" s="67"/>
      <c r="C162" s="94"/>
      <c r="D162" s="29">
        <v>2025</v>
      </c>
      <c r="E162" s="31">
        <f t="shared" si="45"/>
        <v>163.68799999999999</v>
      </c>
      <c r="F162" s="31">
        <v>163.68799999999999</v>
      </c>
      <c r="G162" s="31">
        <v>0</v>
      </c>
      <c r="H162" s="31">
        <v>0</v>
      </c>
      <c r="I162" s="31">
        <v>0</v>
      </c>
      <c r="J162" s="26"/>
      <c r="K162" s="26"/>
      <c r="L162" s="26"/>
      <c r="M162" s="97"/>
    </row>
    <row r="163" spans="1:13" ht="15.75" thickBot="1" x14ac:dyDescent="0.3">
      <c r="A163" s="100"/>
      <c r="B163" s="67"/>
      <c r="C163" s="94"/>
      <c r="D163" s="29">
        <v>2026</v>
      </c>
      <c r="E163" s="31">
        <f t="shared" si="45"/>
        <v>0</v>
      </c>
      <c r="F163" s="31">
        <v>0</v>
      </c>
      <c r="G163" s="31">
        <v>0</v>
      </c>
      <c r="H163" s="31">
        <v>0</v>
      </c>
      <c r="I163" s="31">
        <v>0</v>
      </c>
      <c r="J163" s="26"/>
      <c r="K163" s="26"/>
      <c r="L163" s="26"/>
      <c r="M163" s="97"/>
    </row>
    <row r="164" spans="1:13" ht="15.75" thickBot="1" x14ac:dyDescent="0.3">
      <c r="A164" s="100"/>
      <c r="B164" s="67"/>
      <c r="C164" s="94"/>
      <c r="D164" s="29">
        <v>2027</v>
      </c>
      <c r="E164" s="31">
        <f t="shared" si="45"/>
        <v>0</v>
      </c>
      <c r="F164" s="31">
        <v>0</v>
      </c>
      <c r="G164" s="31">
        <v>0</v>
      </c>
      <c r="H164" s="31">
        <v>0</v>
      </c>
      <c r="I164" s="31">
        <v>0</v>
      </c>
      <c r="J164" s="26"/>
      <c r="K164" s="26"/>
      <c r="L164" s="26"/>
      <c r="M164" s="97"/>
    </row>
    <row r="165" spans="1:13" ht="15.75" thickBot="1" x14ac:dyDescent="0.3">
      <c r="A165" s="100"/>
      <c r="B165" s="67"/>
      <c r="C165" s="94"/>
      <c r="D165" s="29">
        <v>2028</v>
      </c>
      <c r="E165" s="31">
        <f t="shared" si="45"/>
        <v>0</v>
      </c>
      <c r="F165" s="31">
        <v>0</v>
      </c>
      <c r="G165" s="31">
        <v>0</v>
      </c>
      <c r="H165" s="31">
        <v>0</v>
      </c>
      <c r="I165" s="31">
        <v>0</v>
      </c>
      <c r="J165" s="26"/>
      <c r="K165" s="26"/>
      <c r="L165" s="26"/>
      <c r="M165" s="97"/>
    </row>
    <row r="166" spans="1:13" ht="15.75" thickBot="1" x14ac:dyDescent="0.3">
      <c r="A166" s="100"/>
      <c r="B166" s="67"/>
      <c r="C166" s="94"/>
      <c r="D166" s="29" t="s">
        <v>44</v>
      </c>
      <c r="E166" s="31">
        <f t="shared" si="45"/>
        <v>0</v>
      </c>
      <c r="F166" s="31">
        <v>0</v>
      </c>
      <c r="G166" s="31">
        <v>0</v>
      </c>
      <c r="H166" s="31">
        <v>0</v>
      </c>
      <c r="I166" s="31">
        <v>0</v>
      </c>
      <c r="J166" s="26"/>
      <c r="K166" s="26"/>
      <c r="L166" s="26"/>
      <c r="M166" s="97"/>
    </row>
    <row r="167" spans="1:13" ht="15.75" thickBot="1" x14ac:dyDescent="0.3">
      <c r="A167" s="101"/>
      <c r="B167" s="68"/>
      <c r="C167" s="95"/>
      <c r="D167" s="24" t="s">
        <v>18</v>
      </c>
      <c r="E167" s="25">
        <f>SUM(E160:E166)</f>
        <v>233.83999999999997</v>
      </c>
      <c r="F167" s="25">
        <v>0</v>
      </c>
      <c r="G167" s="25">
        <f t="shared" ref="G167:I167" si="46">SUM(G160:G166)</f>
        <v>0</v>
      </c>
      <c r="H167" s="25">
        <f t="shared" si="46"/>
        <v>0</v>
      </c>
      <c r="I167" s="25">
        <f t="shared" si="46"/>
        <v>0</v>
      </c>
      <c r="J167" s="26"/>
      <c r="K167" s="26"/>
      <c r="L167" s="26"/>
      <c r="M167" s="98"/>
    </row>
    <row r="168" spans="1:13" x14ac:dyDescent="0.25">
      <c r="A168" s="18"/>
      <c r="B168" s="19"/>
      <c r="C168" s="19"/>
      <c r="D168" s="19"/>
      <c r="E168" s="20"/>
      <c r="F168" s="21"/>
      <c r="G168" s="20"/>
      <c r="H168" s="20"/>
      <c r="I168" s="20"/>
      <c r="J168" s="22"/>
      <c r="K168" s="22"/>
      <c r="L168" s="22"/>
      <c r="M168" s="23"/>
    </row>
    <row r="169" spans="1:13" x14ac:dyDescent="0.25">
      <c r="A169" s="18"/>
      <c r="B169" s="19"/>
      <c r="C169" s="19"/>
      <c r="D169" s="19"/>
      <c r="E169" s="20"/>
      <c r="F169" s="21"/>
      <c r="G169" s="20"/>
      <c r="H169" s="20"/>
      <c r="I169" s="20"/>
      <c r="J169" s="22"/>
      <c r="K169" s="22"/>
      <c r="L169" s="22"/>
      <c r="M169" s="23"/>
    </row>
    <row r="170" spans="1:13" x14ac:dyDescent="0.25">
      <c r="A170" s="18"/>
      <c r="B170" s="19"/>
      <c r="C170" s="19"/>
      <c r="D170" s="19"/>
      <c r="E170" s="20"/>
      <c r="F170" s="21"/>
      <c r="G170" s="20"/>
      <c r="H170" s="20"/>
      <c r="I170" s="20"/>
      <c r="J170" s="22"/>
      <c r="K170" s="22"/>
      <c r="L170" s="22"/>
      <c r="M170" s="23"/>
    </row>
    <row r="171" spans="1:13" x14ac:dyDescent="0.25">
      <c r="A171" s="18"/>
      <c r="B171" s="19"/>
      <c r="C171" s="19"/>
      <c r="D171" s="19"/>
      <c r="E171" s="20"/>
      <c r="F171" s="21"/>
      <c r="G171" s="20"/>
      <c r="H171" s="20"/>
      <c r="I171" s="20"/>
      <c r="J171" s="22"/>
      <c r="K171" s="22"/>
      <c r="L171" s="22"/>
      <c r="M171" s="23"/>
    </row>
    <row r="172" spans="1:13" x14ac:dyDescent="0.25">
      <c r="A172" s="18"/>
      <c r="B172" s="19"/>
      <c r="C172" s="19"/>
      <c r="D172" s="19"/>
      <c r="E172" s="20"/>
      <c r="F172" s="21"/>
      <c r="G172" s="20"/>
      <c r="H172" s="20"/>
      <c r="I172" s="20"/>
      <c r="J172" s="22"/>
      <c r="K172" s="22"/>
      <c r="L172" s="22"/>
      <c r="M172" s="23"/>
    </row>
  </sheetData>
  <mergeCells count="65">
    <mergeCell ref="B158:B167"/>
    <mergeCell ref="A158:A167"/>
    <mergeCell ref="B148:B157"/>
    <mergeCell ref="A148:A157"/>
    <mergeCell ref="A108:A117"/>
    <mergeCell ref="B108:B117"/>
    <mergeCell ref="A118:A127"/>
    <mergeCell ref="B118:B127"/>
    <mergeCell ref="A138:A147"/>
    <mergeCell ref="B138:B147"/>
    <mergeCell ref="A128:A137"/>
    <mergeCell ref="B128:B137"/>
    <mergeCell ref="A68:A77"/>
    <mergeCell ref="B58:B67"/>
    <mergeCell ref="A58:A67"/>
    <mergeCell ref="B78:B87"/>
    <mergeCell ref="A78:A87"/>
    <mergeCell ref="C138:C147"/>
    <mergeCell ref="C128:C137"/>
    <mergeCell ref="M80:M87"/>
    <mergeCell ref="C148:C157"/>
    <mergeCell ref="C158:C167"/>
    <mergeCell ref="C108:C117"/>
    <mergeCell ref="C118:C127"/>
    <mergeCell ref="M108:M127"/>
    <mergeCell ref="M128:M147"/>
    <mergeCell ref="M148:M167"/>
    <mergeCell ref="M18:M37"/>
    <mergeCell ref="M38:M77"/>
    <mergeCell ref="M88:M107"/>
    <mergeCell ref="A38:A47"/>
    <mergeCell ref="B38:B47"/>
    <mergeCell ref="C38:C47"/>
    <mergeCell ref="A48:A57"/>
    <mergeCell ref="B48:B57"/>
    <mergeCell ref="C48:C87"/>
    <mergeCell ref="B98:B107"/>
    <mergeCell ref="A98:A107"/>
    <mergeCell ref="C88:C97"/>
    <mergeCell ref="C98:C107"/>
    <mergeCell ref="B88:B97"/>
    <mergeCell ref="A88:A97"/>
    <mergeCell ref="B68:B77"/>
    <mergeCell ref="C8:C17"/>
    <mergeCell ref="B8:B17"/>
    <mergeCell ref="C28:C37"/>
    <mergeCell ref="A28:A37"/>
    <mergeCell ref="B28:B37"/>
    <mergeCell ref="C18:C27"/>
    <mergeCell ref="B18:B27"/>
    <mergeCell ref="A18:A27"/>
    <mergeCell ref="A1:M1"/>
    <mergeCell ref="L4:L7"/>
    <mergeCell ref="M4:M7"/>
    <mergeCell ref="E5:E7"/>
    <mergeCell ref="F5:I5"/>
    <mergeCell ref="F6:F7"/>
    <mergeCell ref="G6:G7"/>
    <mergeCell ref="B4:B7"/>
    <mergeCell ref="C4:C7"/>
    <mergeCell ref="D4:D7"/>
    <mergeCell ref="E4:I4"/>
    <mergeCell ref="A3:M3"/>
    <mergeCell ref="A2:M2"/>
    <mergeCell ref="H6:H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В. Леонтьева</dc:creator>
  <cp:lastModifiedBy>Бухгалтерия</cp:lastModifiedBy>
  <cp:lastPrinted>2023-02-27T03:03:23Z</cp:lastPrinted>
  <dcterms:created xsi:type="dcterms:W3CDTF">2018-02-01T02:24:10Z</dcterms:created>
  <dcterms:modified xsi:type="dcterms:W3CDTF">2023-02-28T07:37:50Z</dcterms:modified>
</cp:coreProperties>
</file>